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130"/>
  <workbookPr defaultThemeVersion="124226"/>
  <mc:AlternateContent xmlns:mc="http://schemas.openxmlformats.org/markup-compatibility/2006">
    <mc:Choice Requires="x15">
      <x15ac:absPath xmlns:x15ac="http://schemas.microsoft.com/office/spreadsheetml/2010/11/ac" url="D:\Dokumente\02_Bikers World\BVDM\Webseite\Streckensperrungen\"/>
    </mc:Choice>
  </mc:AlternateContent>
  <xr:revisionPtr revIDLastSave="0" documentId="8_{75125316-DEB3-45E2-B1D5-1CB6CFEFF8CA}" xr6:coauthVersionLast="45" xr6:coauthVersionMax="45" xr10:uidLastSave="{00000000-0000-0000-0000-000000000000}"/>
  <bookViews>
    <workbookView xWindow="22932" yWindow="-108" windowWidth="15576" windowHeight="12504" activeTab="1"/>
  </bookViews>
  <sheets>
    <sheet name="Grundliste" sheetId="7" r:id="rId1"/>
    <sheet name="Dateiname_Pfad_Metadaten" sheetId="4" r:id="rId2"/>
  </sheets>
  <definedNames>
    <definedName name="_xlnm._FilterDatabase" localSheetId="1" hidden="1">Dateiname_Pfad_Metadaten!$A$1:$I$174</definedName>
    <definedName name="_xlnm._FilterDatabase" localSheetId="0" hidden="1">Grundliste!$A$1:$L$168</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44" i="4" l="1"/>
  <c r="M44" i="4"/>
  <c r="L44" i="4"/>
  <c r="K44" i="4"/>
  <c r="J44" i="4"/>
  <c r="I44" i="4"/>
  <c r="H44" i="4"/>
  <c r="H3" i="4"/>
  <c r="H4" i="4"/>
  <c r="H5" i="4"/>
  <c r="H6" i="4"/>
  <c r="H7" i="4"/>
  <c r="H8" i="4"/>
  <c r="H9" i="4"/>
  <c r="H10" i="4"/>
  <c r="H11" i="4"/>
  <c r="H12" i="4"/>
  <c r="H13" i="4"/>
  <c r="H14" i="4"/>
  <c r="H15" i="4"/>
  <c r="H16" i="4"/>
  <c r="H17" i="4"/>
  <c r="H18" i="4"/>
  <c r="H19" i="4"/>
  <c r="H87" i="4"/>
  <c r="H88" i="4"/>
  <c r="H89" i="4"/>
  <c r="H90" i="4"/>
  <c r="H91" i="4"/>
  <c r="H92" i="4"/>
  <c r="H93" i="4"/>
  <c r="G92" i="4"/>
  <c r="F92" i="4"/>
  <c r="E92" i="4"/>
  <c r="D92" i="4"/>
  <c r="C92" i="4"/>
  <c r="B92" i="4"/>
  <c r="A92" i="4"/>
  <c r="H72" i="4"/>
  <c r="D72" i="4"/>
  <c r="E72" i="4"/>
  <c r="F72" i="4"/>
  <c r="G72" i="4"/>
  <c r="C72" i="4"/>
  <c r="A2" i="4"/>
  <c r="C2" i="4"/>
  <c r="A3" i="4"/>
  <c r="H159" i="4"/>
  <c r="H158" i="4"/>
  <c r="H153" i="4"/>
  <c r="H151" i="4"/>
  <c r="H140" i="4"/>
  <c r="H134" i="4"/>
  <c r="H126" i="4"/>
  <c r="H114" i="4"/>
  <c r="H113" i="4"/>
  <c r="H103" i="4"/>
  <c r="H98" i="4"/>
  <c r="H96" i="4"/>
  <c r="H94" i="4"/>
  <c r="H86" i="4"/>
  <c r="H83" i="4"/>
  <c r="H81" i="4"/>
  <c r="H80" i="4"/>
  <c r="H79" i="4"/>
  <c r="H63" i="4"/>
  <c r="H60" i="4"/>
  <c r="H50" i="4"/>
  <c r="H35" i="4"/>
  <c r="H33" i="4"/>
  <c r="H27" i="4"/>
  <c r="H26" i="4"/>
  <c r="H24" i="4"/>
  <c r="H20" i="4"/>
  <c r="H2" i="4"/>
  <c r="A159" i="4"/>
  <c r="E159" i="4"/>
  <c r="A158" i="4"/>
  <c r="G158" i="4"/>
  <c r="A153" i="4"/>
  <c r="G153" i="4"/>
  <c r="A151" i="4"/>
  <c r="E151" i="4"/>
  <c r="A140" i="4"/>
  <c r="A134" i="4"/>
  <c r="G134" i="4"/>
  <c r="A126" i="4"/>
  <c r="A114" i="4"/>
  <c r="D114" i="4"/>
  <c r="A113" i="4"/>
  <c r="G113" i="4"/>
  <c r="A103" i="4"/>
  <c r="C103" i="4"/>
  <c r="A98" i="4"/>
  <c r="A96" i="4"/>
  <c r="D96" i="4"/>
  <c r="A94" i="4"/>
  <c r="F94" i="4"/>
  <c r="A86" i="4"/>
  <c r="C86" i="4"/>
  <c r="A83" i="4"/>
  <c r="D83" i="4"/>
  <c r="A81" i="4"/>
  <c r="G81" i="4"/>
  <c r="A80" i="4"/>
  <c r="G80" i="4"/>
  <c r="A79" i="4"/>
  <c r="E79" i="4"/>
  <c r="A63" i="4"/>
  <c r="D63" i="4"/>
  <c r="A60" i="4"/>
  <c r="E60" i="4"/>
  <c r="A50" i="4"/>
  <c r="D50" i="4"/>
  <c r="A35" i="4"/>
  <c r="D35" i="4"/>
  <c r="A33" i="4"/>
  <c r="G33" i="4"/>
  <c r="A27" i="4"/>
  <c r="G27" i="4"/>
  <c r="A26" i="4"/>
  <c r="A24" i="4"/>
  <c r="D24" i="4"/>
  <c r="A20" i="4"/>
  <c r="B20" i="4"/>
  <c r="A15" i="4"/>
  <c r="B15" i="4"/>
  <c r="A36" i="4"/>
  <c r="G36" i="4"/>
  <c r="A39" i="4"/>
  <c r="F39" i="4"/>
  <c r="A54" i="4"/>
  <c r="E54" i="4"/>
  <c r="A76" i="4"/>
  <c r="E76" i="4"/>
  <c r="A104" i="4"/>
  <c r="C104" i="4"/>
  <c r="A120" i="4"/>
  <c r="D120" i="4"/>
  <c r="A125" i="4"/>
  <c r="B125" i="4"/>
  <c r="A23" i="4"/>
  <c r="E23" i="4"/>
  <c r="A47" i="4"/>
  <c r="E47" i="4"/>
  <c r="A62" i="4"/>
  <c r="E62" i="4"/>
  <c r="A87" i="4"/>
  <c r="D87" i="4"/>
  <c r="A105" i="4"/>
  <c r="E105" i="4"/>
  <c r="A112" i="4"/>
  <c r="F112" i="4"/>
  <c r="A7" i="4"/>
  <c r="B7" i="4"/>
  <c r="A28" i="4"/>
  <c r="E28" i="4"/>
  <c r="A31" i="4"/>
  <c r="F31" i="4"/>
  <c r="A70" i="4"/>
  <c r="E70" i="4"/>
  <c r="A93" i="4"/>
  <c r="C93" i="4"/>
  <c r="A149" i="4"/>
  <c r="E149" i="4"/>
  <c r="A12" i="4"/>
  <c r="D12" i="4"/>
  <c r="A51" i="4"/>
  <c r="B51" i="4"/>
  <c r="A117" i="4"/>
  <c r="C117" i="4"/>
  <c r="A128" i="4"/>
  <c r="B128" i="4"/>
  <c r="A129" i="4"/>
  <c r="G129" i="4"/>
  <c r="A165" i="4"/>
  <c r="D165" i="4"/>
  <c r="A18" i="4"/>
  <c r="E18" i="4"/>
  <c r="A41" i="4"/>
  <c r="F41" i="4"/>
  <c r="A82" i="4"/>
  <c r="B82" i="4"/>
  <c r="A106" i="4"/>
  <c r="C106" i="4"/>
  <c r="A144" i="4"/>
  <c r="F144" i="4"/>
  <c r="A145" i="4"/>
  <c r="C145" i="4"/>
  <c r="A160" i="4"/>
  <c r="F160" i="4"/>
  <c r="A4" i="4"/>
  <c r="D4" i="4"/>
  <c r="A5" i="4"/>
  <c r="B5" i="4"/>
  <c r="A6" i="4"/>
  <c r="F6" i="4"/>
  <c r="A14" i="4"/>
  <c r="C14" i="4"/>
  <c r="A22" i="4"/>
  <c r="G22" i="4"/>
  <c r="A29" i="4"/>
  <c r="F29" i="4"/>
  <c r="A30" i="4"/>
  <c r="B30" i="4"/>
  <c r="A34" i="4"/>
  <c r="E34" i="4"/>
  <c r="A38" i="4"/>
  <c r="F38" i="4"/>
  <c r="A44" i="4"/>
  <c r="C44" i="4"/>
  <c r="A45" i="4"/>
  <c r="G45" i="4"/>
  <c r="A46" i="4"/>
  <c r="B46" i="4"/>
  <c r="A52" i="4"/>
  <c r="D52" i="4"/>
  <c r="A53" i="4"/>
  <c r="B53" i="4"/>
  <c r="A61" i="4"/>
  <c r="C61" i="4"/>
  <c r="A67" i="4"/>
  <c r="G67" i="4"/>
  <c r="A68" i="4"/>
  <c r="G68" i="4"/>
  <c r="A69" i="4"/>
  <c r="F69" i="4"/>
  <c r="A78" i="4"/>
  <c r="E78" i="4"/>
  <c r="A84" i="4"/>
  <c r="B84" i="4"/>
  <c r="A95" i="4"/>
  <c r="D95" i="4"/>
  <c r="A99" i="4"/>
  <c r="G99" i="4"/>
  <c r="A101" i="4"/>
  <c r="F101" i="4"/>
  <c r="A109" i="4"/>
  <c r="G109" i="4"/>
  <c r="A110" i="4"/>
  <c r="A111" i="4"/>
  <c r="C111" i="4"/>
  <c r="A118" i="4"/>
  <c r="G118" i="4"/>
  <c r="A119" i="4"/>
  <c r="C119" i="4"/>
  <c r="A133" i="4"/>
  <c r="G133" i="4"/>
  <c r="A135" i="4"/>
  <c r="C135" i="4"/>
  <c r="A143" i="4"/>
  <c r="F143" i="4"/>
  <c r="A157" i="4"/>
  <c r="A163" i="4"/>
  <c r="G163" i="4"/>
  <c r="A8" i="4"/>
  <c r="E8" i="4"/>
  <c r="A9" i="4"/>
  <c r="G9" i="4"/>
  <c r="A10" i="4"/>
  <c r="F10" i="4"/>
  <c r="A11" i="4"/>
  <c r="B11" i="4"/>
  <c r="A13" i="4"/>
  <c r="A16" i="4"/>
  <c r="G16" i="4"/>
  <c r="A17" i="4"/>
  <c r="E17" i="4"/>
  <c r="A19" i="4"/>
  <c r="C19" i="4"/>
  <c r="A21" i="4"/>
  <c r="C21" i="4"/>
  <c r="A25" i="4"/>
  <c r="D25" i="4"/>
  <c r="A32" i="4"/>
  <c r="B32" i="4"/>
  <c r="A37" i="4"/>
  <c r="E37" i="4"/>
  <c r="A40" i="4"/>
  <c r="G40" i="4"/>
  <c r="A42" i="4"/>
  <c r="B42" i="4"/>
  <c r="A43" i="4"/>
  <c r="D43" i="4"/>
  <c r="A48" i="4"/>
  <c r="G48" i="4"/>
  <c r="A49" i="4"/>
  <c r="F49" i="4"/>
  <c r="A55" i="4"/>
  <c r="E55" i="4"/>
  <c r="A56" i="4"/>
  <c r="D56" i="4"/>
  <c r="A57" i="4"/>
  <c r="F57" i="4"/>
  <c r="A58" i="4"/>
  <c r="C58" i="4"/>
  <c r="A59" i="4"/>
  <c r="B59" i="4"/>
  <c r="A64" i="4"/>
  <c r="E64" i="4"/>
  <c r="A65" i="4"/>
  <c r="F65" i="4"/>
  <c r="A66" i="4"/>
  <c r="G66" i="4"/>
  <c r="A71" i="4"/>
  <c r="B71" i="4"/>
  <c r="A73" i="4"/>
  <c r="B73" i="4"/>
  <c r="A74" i="4"/>
  <c r="F74" i="4"/>
  <c r="B74" i="4"/>
  <c r="A75" i="4"/>
  <c r="E75" i="4"/>
  <c r="A77" i="4"/>
  <c r="E77" i="4"/>
  <c r="A85" i="4"/>
  <c r="E85" i="4"/>
  <c r="A88" i="4"/>
  <c r="C88" i="4"/>
  <c r="I88" i="4" s="1"/>
  <c r="A89" i="4"/>
  <c r="F89" i="4"/>
  <c r="A90" i="4"/>
  <c r="B90" i="4"/>
  <c r="A91" i="4"/>
  <c r="D91" i="4"/>
  <c r="A97" i="4"/>
  <c r="C97" i="4"/>
  <c r="A100" i="4"/>
  <c r="B100" i="4"/>
  <c r="A102" i="4"/>
  <c r="F102" i="4"/>
  <c r="A107" i="4"/>
  <c r="C107" i="4"/>
  <c r="A108" i="4"/>
  <c r="G108" i="4"/>
  <c r="A115" i="4"/>
  <c r="B115" i="4"/>
  <c r="A116" i="4"/>
  <c r="F116" i="4"/>
  <c r="A121" i="4"/>
  <c r="F121" i="4"/>
  <c r="A122" i="4"/>
  <c r="E122" i="4"/>
  <c r="A123" i="4"/>
  <c r="G123" i="4"/>
  <c r="A124" i="4"/>
  <c r="F124" i="4"/>
  <c r="A127" i="4"/>
  <c r="D127" i="4"/>
  <c r="A130" i="4"/>
  <c r="D130" i="4"/>
  <c r="A131" i="4"/>
  <c r="D131" i="4"/>
  <c r="A132" i="4"/>
  <c r="G132" i="4"/>
  <c r="A136" i="4"/>
  <c r="B136" i="4"/>
  <c r="A137" i="4"/>
  <c r="B137" i="4"/>
  <c r="A138" i="4"/>
  <c r="C138" i="4"/>
  <c r="A139" i="4"/>
  <c r="C139" i="4"/>
  <c r="A141" i="4"/>
  <c r="G141" i="4"/>
  <c r="A142" i="4"/>
  <c r="B142" i="4"/>
  <c r="A146" i="4"/>
  <c r="E146" i="4"/>
  <c r="A147" i="4"/>
  <c r="E147" i="4"/>
  <c r="A148" i="4"/>
  <c r="B148" i="4"/>
  <c r="A150" i="4"/>
  <c r="E150" i="4"/>
  <c r="A152" i="4"/>
  <c r="F152" i="4"/>
  <c r="A154" i="4"/>
  <c r="C154" i="4"/>
  <c r="A155" i="4"/>
  <c r="C155" i="4"/>
  <c r="A156" i="4"/>
  <c r="D156" i="4"/>
  <c r="A161" i="4"/>
  <c r="F161" i="4"/>
  <c r="A162" i="4"/>
  <c r="D162" i="4"/>
  <c r="A164" i="4"/>
  <c r="E164" i="4"/>
  <c r="A166" i="4"/>
  <c r="G166" i="4"/>
  <c r="A167" i="4"/>
  <c r="D167" i="4"/>
  <c r="E73" i="4"/>
  <c r="E9" i="4"/>
  <c r="F73" i="4"/>
  <c r="C32" i="4"/>
  <c r="G60" i="4"/>
  <c r="B68" i="4"/>
  <c r="C165" i="4"/>
  <c r="F165" i="4"/>
  <c r="F149" i="4"/>
  <c r="G35" i="4"/>
  <c r="E87" i="4"/>
  <c r="B87" i="4"/>
  <c r="G4" i="4"/>
  <c r="D32" i="4"/>
  <c r="B123" i="4"/>
  <c r="B165" i="4"/>
  <c r="C60" i="4"/>
  <c r="D159" i="4"/>
  <c r="M159" i="4" s="1"/>
  <c r="N159" i="4" s="1"/>
  <c r="D60" i="4"/>
  <c r="C159" i="4"/>
  <c r="G159" i="4"/>
  <c r="F47" i="4"/>
  <c r="G139" i="4"/>
  <c r="D139" i="4"/>
  <c r="D145" i="4"/>
  <c r="B58" i="4"/>
  <c r="F53" i="4"/>
  <c r="G149" i="4"/>
  <c r="D80" i="4"/>
  <c r="B139" i="4"/>
  <c r="G145" i="4"/>
  <c r="E24" i="4"/>
  <c r="E145" i="4"/>
  <c r="B52" i="4"/>
  <c r="B145" i="4"/>
  <c r="G26" i="4"/>
  <c r="C45" i="4"/>
  <c r="C78" i="4"/>
  <c r="F45" i="4"/>
  <c r="D45" i="4"/>
  <c r="B45" i="4"/>
  <c r="E97" i="4"/>
  <c r="F78" i="4"/>
  <c r="E111" i="4"/>
  <c r="E45" i="4"/>
  <c r="G97" i="4"/>
  <c r="D78" i="4"/>
  <c r="D97" i="4"/>
  <c r="B78" i="4"/>
  <c r="F138" i="4"/>
  <c r="C59" i="4"/>
  <c r="F147" i="4"/>
  <c r="D147" i="4"/>
  <c r="E156" i="4"/>
  <c r="F20" i="4"/>
  <c r="D118" i="4"/>
  <c r="B147" i="4"/>
  <c r="C20" i="4"/>
  <c r="D15" i="4"/>
  <c r="E125" i="4"/>
  <c r="D20" i="4"/>
  <c r="D125" i="4"/>
  <c r="F125" i="4"/>
  <c r="E119" i="4"/>
  <c r="C124" i="4"/>
  <c r="C67" i="4"/>
  <c r="C125" i="4"/>
  <c r="E124" i="4"/>
  <c r="G96" i="4"/>
  <c r="C54" i="4"/>
  <c r="G50" i="4"/>
  <c r="D136" i="4"/>
  <c r="C63" i="4"/>
  <c r="F83" i="4"/>
  <c r="F155" i="4"/>
  <c r="C26" i="4"/>
  <c r="J26" i="4" s="1"/>
  <c r="B4" i="4"/>
  <c r="E50" i="4"/>
  <c r="G54" i="4"/>
  <c r="E4" i="4"/>
  <c r="C50" i="4"/>
  <c r="F4" i="4"/>
  <c r="E136" i="4"/>
  <c r="C4" i="4"/>
  <c r="F54" i="4"/>
  <c r="C57" i="4"/>
  <c r="D22" i="4"/>
  <c r="E68" i="4"/>
  <c r="B118" i="4"/>
  <c r="B138" i="4"/>
  <c r="E118" i="4"/>
  <c r="B22" i="4"/>
  <c r="C68" i="4"/>
  <c r="C118" i="4"/>
  <c r="C35" i="4"/>
  <c r="E22" i="4"/>
  <c r="C22" i="4"/>
  <c r="E26" i="4"/>
  <c r="D143" i="4"/>
  <c r="E57" i="4"/>
  <c r="D123" i="4"/>
  <c r="F68" i="4"/>
  <c r="B143" i="4"/>
  <c r="D57" i="4"/>
  <c r="D68" i="4"/>
  <c r="F118" i="4"/>
  <c r="F22" i="4"/>
  <c r="D82" i="4"/>
  <c r="E66" i="4"/>
  <c r="G13" i="4"/>
  <c r="B13" i="4"/>
  <c r="E13" i="4"/>
  <c r="F13" i="4"/>
  <c r="C13" i="4"/>
  <c r="D13" i="4"/>
  <c r="G75" i="4"/>
  <c r="G140" i="4"/>
  <c r="C140" i="4"/>
  <c r="M140" i="4" s="1"/>
  <c r="N140" i="4" s="1"/>
  <c r="D140" i="4"/>
  <c r="G157" i="4"/>
  <c r="D157" i="4"/>
  <c r="F157" i="4"/>
  <c r="B157" i="4"/>
  <c r="C157" i="4"/>
  <c r="C81" i="4"/>
  <c r="E89" i="4"/>
  <c r="B89" i="4"/>
  <c r="G89" i="4"/>
  <c r="D98" i="4"/>
  <c r="C98" i="4"/>
  <c r="K98" i="4" s="1"/>
  <c r="F98" i="4"/>
  <c r="E98" i="4"/>
  <c r="B98" i="4"/>
  <c r="G98" i="4"/>
  <c r="G110" i="4"/>
  <c r="D110" i="4"/>
  <c r="F110" i="4"/>
  <c r="C110" i="4"/>
  <c r="E129" i="4"/>
  <c r="F103" i="4"/>
  <c r="B110" i="4"/>
  <c r="E157" i="4"/>
  <c r="E110" i="4"/>
  <c r="D89" i="4"/>
  <c r="F148" i="4"/>
  <c r="G148" i="4"/>
  <c r="C148" i="4"/>
  <c r="D148" i="4"/>
  <c r="D38" i="4"/>
  <c r="D54" i="4"/>
  <c r="E153" i="4"/>
  <c r="C74" i="4"/>
  <c r="G87" i="4"/>
  <c r="F123" i="4"/>
  <c r="E123" i="4"/>
  <c r="B3" i="4"/>
  <c r="D3" i="4"/>
  <c r="C3" i="4"/>
  <c r="G3" i="4"/>
  <c r="E3" i="4"/>
  <c r="F3" i="4"/>
  <c r="G127" i="4"/>
  <c r="E41" i="4"/>
  <c r="E67" i="4"/>
  <c r="F67" i="4"/>
  <c r="F11" i="4"/>
  <c r="B67" i="4"/>
  <c r="G37" i="4"/>
  <c r="F163" i="4"/>
  <c r="E14" i="4"/>
  <c r="C84" i="4"/>
  <c r="D109" i="4"/>
  <c r="C85" i="4"/>
  <c r="D55" i="4"/>
  <c r="G101" i="4"/>
  <c r="G78" i="4"/>
  <c r="B127" i="4"/>
  <c r="C121" i="4"/>
  <c r="C83" i="4"/>
  <c r="D67" i="4"/>
  <c r="E19" i="4"/>
  <c r="B14" i="4"/>
  <c r="E109" i="4"/>
  <c r="C37" i="4"/>
  <c r="B160" i="4"/>
  <c r="C127" i="4"/>
  <c r="G121" i="4"/>
  <c r="B146" i="4"/>
  <c r="G41" i="4"/>
  <c r="D34" i="4"/>
  <c r="F64" i="4"/>
  <c r="D74" i="4"/>
  <c r="F109" i="4"/>
  <c r="D160" i="4"/>
  <c r="C147" i="4"/>
  <c r="D9" i="4"/>
  <c r="E121" i="4"/>
  <c r="B41" i="4"/>
  <c r="D41" i="4"/>
  <c r="B83" i="4"/>
  <c r="G74" i="4"/>
  <c r="G19" i="4"/>
  <c r="F14" i="4"/>
  <c r="D37" i="4"/>
  <c r="C109" i="4"/>
  <c r="B109" i="4"/>
  <c r="E160" i="4"/>
  <c r="C146" i="4"/>
  <c r="B121" i="4"/>
  <c r="D163" i="4"/>
  <c r="E163" i="4"/>
  <c r="B19" i="4"/>
  <c r="B163" i="4"/>
  <c r="B101" i="4"/>
  <c r="G85" i="4"/>
  <c r="E84" i="4"/>
  <c r="F85" i="4"/>
  <c r="C160" i="4"/>
  <c r="E74" i="4"/>
  <c r="D121" i="4"/>
  <c r="C41" i="4"/>
  <c r="C163" i="4"/>
  <c r="D19" i="4"/>
  <c r="D84" i="4"/>
  <c r="G160" i="4"/>
  <c r="C100" i="4"/>
  <c r="G83" i="4"/>
  <c r="D146" i="4"/>
  <c r="F146" i="4"/>
  <c r="E83" i="4"/>
  <c r="D14" i="4"/>
  <c r="E101" i="4"/>
  <c r="F84" i="4"/>
  <c r="F56" i="4"/>
  <c r="D103" i="4"/>
  <c r="G82" i="4"/>
  <c r="D65" i="4"/>
  <c r="B10" i="4"/>
  <c r="C10" i="4"/>
  <c r="F52" i="4"/>
  <c r="B99" i="4"/>
  <c r="F36" i="4"/>
  <c r="F132" i="4"/>
  <c r="B12" i="4"/>
  <c r="D73" i="4"/>
  <c r="F16" i="4"/>
  <c r="E56" i="4"/>
  <c r="G91" i="4"/>
  <c r="F82" i="4"/>
  <c r="E65" i="4"/>
  <c r="C65" i="4"/>
  <c r="D69" i="4"/>
  <c r="G56" i="4"/>
  <c r="K140" i="4"/>
  <c r="B75" i="4"/>
  <c r="B155" i="4"/>
  <c r="B69" i="4"/>
  <c r="G34" i="4"/>
  <c r="B103" i="4"/>
  <c r="D75" i="4"/>
  <c r="F91" i="4"/>
  <c r="B65" i="4"/>
  <c r="C34" i="4"/>
  <c r="E10" i="4"/>
  <c r="E52" i="4"/>
  <c r="F32" i="4"/>
  <c r="G12" i="4"/>
  <c r="G14" i="4"/>
  <c r="B34" i="4"/>
  <c r="B56" i="4"/>
  <c r="G103" i="4"/>
  <c r="C75" i="4"/>
  <c r="E82" i="4"/>
  <c r="D155" i="4"/>
  <c r="G10" i="4"/>
  <c r="D10" i="4"/>
  <c r="G151" i="4"/>
  <c r="D102" i="4"/>
  <c r="C16" i="4"/>
  <c r="C132" i="4"/>
  <c r="C69" i="4"/>
  <c r="D88" i="4"/>
  <c r="M88" i="4" s="1"/>
  <c r="N88" i="4" s="1"/>
  <c r="D16" i="4"/>
  <c r="B124" i="4"/>
  <c r="F34" i="4"/>
  <c r="E103" i="4"/>
  <c r="F75" i="4"/>
  <c r="C82" i="4"/>
  <c r="E132" i="4"/>
  <c r="G73" i="4"/>
  <c r="E155" i="4"/>
  <c r="B91" i="4"/>
  <c r="G65" i="4"/>
  <c r="C56" i="4"/>
  <c r="G52" i="4"/>
  <c r="C52" i="4"/>
  <c r="G155" i="4"/>
  <c r="C99" i="4"/>
  <c r="E5" i="4"/>
  <c r="G32" i="4"/>
  <c r="E141" i="4"/>
  <c r="E167" i="4"/>
  <c r="F40" i="4"/>
  <c r="G70" i="4"/>
  <c r="F70" i="4"/>
  <c r="B70" i="4"/>
  <c r="E80" i="4"/>
  <c r="C115" i="4"/>
  <c r="C96" i="4"/>
  <c r="C156" i="4"/>
  <c r="F150" i="4"/>
  <c r="D8" i="4"/>
  <c r="B23" i="4"/>
  <c r="C23" i="4"/>
  <c r="E112" i="4"/>
  <c r="C12" i="4"/>
  <c r="G88" i="4"/>
  <c r="G122" i="4"/>
  <c r="F167" i="4"/>
  <c r="B122" i="4"/>
  <c r="G102" i="4"/>
  <c r="E40" i="4"/>
  <c r="D70" i="4"/>
  <c r="D112" i="4"/>
  <c r="D47" i="4"/>
  <c r="G104" i="4"/>
  <c r="E36" i="4"/>
  <c r="D26" i="4"/>
  <c r="C79" i="4"/>
  <c r="C151" i="4"/>
  <c r="I151" i="4" s="1"/>
  <c r="C112" i="4"/>
  <c r="D36" i="4"/>
  <c r="C15" i="4"/>
  <c r="E15" i="4"/>
  <c r="C150" i="4"/>
  <c r="D153" i="4"/>
  <c r="F55" i="4"/>
  <c r="B132" i="4"/>
  <c r="F142" i="4"/>
  <c r="G79" i="4"/>
  <c r="C101" i="4"/>
  <c r="B88" i="4"/>
  <c r="D132" i="4"/>
  <c r="E32" i="4"/>
  <c r="C122" i="4"/>
  <c r="B156" i="4"/>
  <c r="D150" i="4"/>
  <c r="C141" i="4"/>
  <c r="C136" i="4"/>
  <c r="G112" i="4"/>
  <c r="B37" i="4"/>
  <c r="F19" i="4"/>
  <c r="E12" i="4"/>
  <c r="G23" i="4"/>
  <c r="G15" i="4"/>
  <c r="C80" i="4"/>
  <c r="C153" i="4"/>
  <c r="B141" i="4"/>
  <c r="G167" i="4"/>
  <c r="B40" i="4"/>
  <c r="B36" i="4"/>
  <c r="E115" i="4"/>
  <c r="C47" i="4"/>
  <c r="G156" i="4"/>
  <c r="C36" i="4"/>
  <c r="F156" i="4"/>
  <c r="G150" i="4"/>
  <c r="C94" i="4"/>
  <c r="C102" i="4"/>
  <c r="B112" i="4"/>
  <c r="F141" i="4"/>
  <c r="B167" i="4"/>
  <c r="G47" i="4"/>
  <c r="B150" i="4"/>
  <c r="B47" i="4"/>
  <c r="F126" i="4"/>
  <c r="C131" i="4"/>
  <c r="G147" i="4"/>
  <c r="G131" i="4"/>
  <c r="D117" i="4"/>
  <c r="B85" i="4"/>
  <c r="G55" i="4"/>
  <c r="D141" i="4"/>
  <c r="C167" i="4"/>
  <c r="D79" i="4"/>
  <c r="J79" i="4"/>
  <c r="C40" i="4"/>
  <c r="G136" i="4"/>
  <c r="F15" i="4"/>
  <c r="E102" i="4"/>
  <c r="D104" i="4"/>
  <c r="F104" i="4"/>
  <c r="F12" i="4"/>
  <c r="D40" i="4"/>
  <c r="C70" i="4"/>
  <c r="D23" i="4"/>
  <c r="B104" i="4"/>
  <c r="F131" i="4"/>
  <c r="D151" i="4"/>
  <c r="F58" i="4"/>
  <c r="L140" i="4"/>
  <c r="C142" i="4"/>
  <c r="G42" i="4"/>
  <c r="J140" i="4"/>
  <c r="B117" i="4"/>
  <c r="G62" i="4"/>
  <c r="D42" i="4"/>
  <c r="G120" i="4"/>
  <c r="F71" i="4"/>
  <c r="D135" i="4"/>
  <c r="D115" i="4"/>
  <c r="D142" i="4"/>
  <c r="G142" i="4"/>
  <c r="E99" i="4"/>
  <c r="E69" i="4"/>
  <c r="D5" i="4"/>
  <c r="C18" i="4"/>
  <c r="B62" i="4"/>
  <c r="F115" i="4"/>
  <c r="E7" i="4"/>
  <c r="E44" i="4"/>
  <c r="D44" i="4"/>
  <c r="F42" i="4"/>
  <c r="C5" i="4"/>
  <c r="E162" i="4"/>
  <c r="C24" i="4"/>
  <c r="J24" i="4" s="1"/>
  <c r="G24" i="4"/>
  <c r="E53" i="4"/>
  <c r="B135" i="4"/>
  <c r="G154" i="4"/>
  <c r="G69" i="4"/>
  <c r="F120" i="4"/>
  <c r="B93" i="4"/>
  <c r="C123" i="4"/>
  <c r="B18" i="4"/>
  <c r="D18" i="4"/>
  <c r="G18" i="4"/>
  <c r="G164" i="4"/>
  <c r="G144" i="4"/>
  <c r="E135" i="4"/>
  <c r="C164" i="4"/>
  <c r="F93" i="4"/>
  <c r="L93" i="4" s="1"/>
  <c r="E142" i="4"/>
  <c r="G115" i="4"/>
  <c r="D71" i="4"/>
  <c r="C42" i="4"/>
  <c r="B16" i="4"/>
  <c r="F135" i="4"/>
  <c r="F99" i="4"/>
  <c r="G53" i="4"/>
  <c r="G44" i="4"/>
  <c r="G5" i="4"/>
  <c r="F18" i="4"/>
  <c r="G117" i="4"/>
  <c r="D93" i="4"/>
  <c r="D7" i="4"/>
  <c r="C62" i="4"/>
  <c r="B120" i="4"/>
  <c r="B24" i="4"/>
  <c r="B44" i="4"/>
  <c r="F5" i="4"/>
  <c r="F7" i="4"/>
  <c r="E144" i="4"/>
  <c r="E29" i="4"/>
  <c r="G93" i="4"/>
  <c r="G71" i="4"/>
  <c r="E71" i="4"/>
  <c r="E117" i="4"/>
  <c r="F62" i="4"/>
  <c r="D124" i="4"/>
  <c r="G135" i="4"/>
  <c r="G124" i="4"/>
  <c r="D154" i="4"/>
  <c r="E154" i="4"/>
  <c r="C53" i="4"/>
  <c r="F154" i="4"/>
  <c r="C71" i="4"/>
  <c r="D62" i="4"/>
  <c r="G7" i="4"/>
  <c r="F44" i="4"/>
  <c r="C7" i="4"/>
  <c r="D53" i="4"/>
  <c r="F117" i="4"/>
  <c r="D99" i="4"/>
  <c r="E16" i="4"/>
  <c r="E42" i="4"/>
  <c r="E120" i="4"/>
  <c r="E137" i="4"/>
  <c r="G152" i="4"/>
  <c r="C105" i="4"/>
  <c r="B133" i="4"/>
  <c r="E133" i="4"/>
  <c r="F133" i="4"/>
  <c r="D129" i="4"/>
  <c r="D86" i="4"/>
  <c r="G105" i="4"/>
  <c r="B166" i="4"/>
  <c r="C137" i="4"/>
  <c r="D133" i="4"/>
  <c r="D29" i="4"/>
  <c r="D105" i="4"/>
  <c r="E91" i="4"/>
  <c r="I91" i="4" s="1"/>
  <c r="C91" i="4"/>
  <c r="G43" i="4"/>
  <c r="D17" i="4"/>
  <c r="E152" i="4"/>
  <c r="B105" i="4"/>
  <c r="D166" i="4"/>
  <c r="F137" i="4"/>
  <c r="C166" i="4"/>
  <c r="B86" i="4"/>
  <c r="G114" i="4"/>
  <c r="F76" i="4"/>
  <c r="C133" i="4"/>
  <c r="E166" i="4"/>
  <c r="D152" i="4"/>
  <c r="G86" i="4"/>
  <c r="F166" i="4"/>
  <c r="E139" i="4"/>
  <c r="C73" i="4"/>
  <c r="F145" i="4"/>
  <c r="C114" i="4"/>
  <c r="J114" i="4" s="1"/>
  <c r="F105" i="4"/>
  <c r="B152" i="4"/>
  <c r="D137" i="4"/>
  <c r="F17" i="4"/>
  <c r="B129" i="4"/>
  <c r="B17" i="4"/>
  <c r="F164" i="4"/>
  <c r="E86" i="4"/>
  <c r="L86" i="4" s="1"/>
  <c r="B29" i="4"/>
  <c r="G137" i="4"/>
  <c r="B106" i="4"/>
  <c r="B76" i="4"/>
  <c r="F129" i="4"/>
  <c r="F86" i="4"/>
  <c r="C29" i="4"/>
  <c r="G29" i="4"/>
  <c r="C152" i="4"/>
  <c r="C129" i="4"/>
  <c r="B162" i="4"/>
  <c r="D108" i="4"/>
  <c r="E58" i="4"/>
  <c r="E131" i="4"/>
  <c r="F139" i="4"/>
  <c r="C90" i="4"/>
  <c r="I90" i="4" s="1"/>
  <c r="F87" i="4"/>
  <c r="B149" i="4"/>
  <c r="B57" i="4"/>
  <c r="F43" i="4"/>
  <c r="E43" i="4"/>
  <c r="D164" i="4"/>
  <c r="B102" i="4"/>
  <c r="C108" i="4"/>
  <c r="C149" i="4"/>
  <c r="F122" i="4"/>
  <c r="E88" i="4"/>
  <c r="G76" i="4"/>
  <c r="C17" i="4"/>
  <c r="G17" i="4"/>
  <c r="F59" i="4"/>
  <c r="E108" i="4"/>
  <c r="F88" i="4"/>
  <c r="D85" i="4"/>
  <c r="B164" i="4"/>
  <c r="F127" i="4"/>
  <c r="D122" i="4"/>
  <c r="B108" i="4"/>
  <c r="B55" i="4"/>
  <c r="C43" i="4"/>
  <c r="G143" i="4"/>
  <c r="F23" i="4"/>
  <c r="C76" i="4"/>
  <c r="D134" i="4"/>
  <c r="F108" i="4"/>
  <c r="B43" i="4"/>
  <c r="B21" i="4"/>
  <c r="G58" i="4"/>
  <c r="C120" i="4"/>
  <c r="D76" i="4"/>
  <c r="C143" i="4"/>
  <c r="C87" i="4"/>
  <c r="I87" i="4" s="1"/>
  <c r="B54" i="4"/>
  <c r="G20" i="4"/>
  <c r="B131" i="4"/>
  <c r="C55" i="4"/>
  <c r="E143" i="4"/>
  <c r="G57" i="4"/>
  <c r="E20" i="4"/>
  <c r="C134" i="4"/>
  <c r="I134" i="4" s="1"/>
  <c r="E93" i="4"/>
  <c r="L88" i="4"/>
  <c r="J72" i="4"/>
  <c r="J87" i="4"/>
  <c r="I92" i="4"/>
  <c r="I35" i="4"/>
  <c r="J91" i="4"/>
  <c r="J92" i="4"/>
  <c r="M92" i="4"/>
  <c r="N92" i="4" s="1"/>
  <c r="I159" i="4"/>
  <c r="I26" i="4"/>
  <c r="K87" i="4"/>
  <c r="M93" i="4"/>
  <c r="N93" i="4" s="1"/>
  <c r="L92" i="4"/>
  <c r="M91" i="4"/>
  <c r="N91" i="4" s="1"/>
  <c r="K92" i="4"/>
  <c r="L91" i="4"/>
  <c r="K91" i="4"/>
  <c r="B116" i="4"/>
  <c r="G116" i="4"/>
  <c r="C31" i="4"/>
  <c r="E31" i="4"/>
  <c r="B31" i="4"/>
  <c r="E33" i="4"/>
  <c r="G162" i="4"/>
  <c r="D81" i="4"/>
  <c r="L81" i="4" s="1"/>
  <c r="G119" i="4"/>
  <c r="D100" i="4"/>
  <c r="D21" i="4"/>
  <c r="E21" i="4"/>
  <c r="G61" i="4"/>
  <c r="F106" i="4"/>
  <c r="G100" i="4"/>
  <c r="G8" i="4"/>
  <c r="B38" i="4"/>
  <c r="C66" i="4"/>
  <c r="C128" i="4"/>
  <c r="F61" i="4"/>
  <c r="E100" i="4"/>
  <c r="G31" i="4"/>
  <c r="C8" i="4"/>
  <c r="B49" i="4"/>
  <c r="D128" i="4"/>
  <c r="G21" i="4"/>
  <c r="E38" i="4"/>
  <c r="D66" i="4"/>
  <c r="B6" i="4"/>
  <c r="E116" i="4"/>
  <c r="E106" i="4"/>
  <c r="C158" i="4"/>
  <c r="I158" i="4" s="1"/>
  <c r="F100" i="4"/>
  <c r="C162" i="4"/>
  <c r="G106" i="4"/>
  <c r="F21" i="4"/>
  <c r="G49" i="4"/>
  <c r="C33" i="4"/>
  <c r="G128" i="4"/>
  <c r="G6" i="4"/>
  <c r="C38" i="4"/>
  <c r="B66" i="4"/>
  <c r="D119" i="4"/>
  <c r="D77" i="4"/>
  <c r="E61" i="4"/>
  <c r="D2" i="4"/>
  <c r="D158" i="4"/>
  <c r="M158" i="4" s="1"/>
  <c r="N158" i="4" s="1"/>
  <c r="B119" i="4"/>
  <c r="D33" i="4"/>
  <c r="M33" i="4" s="1"/>
  <c r="N33" i="4" s="1"/>
  <c r="F128" i="4"/>
  <c r="G38" i="4"/>
  <c r="E81" i="4"/>
  <c r="E6" i="4"/>
  <c r="E165" i="4"/>
  <c r="C116" i="4"/>
  <c r="F162" i="4"/>
  <c r="D49" i="4"/>
  <c r="B61" i="4"/>
  <c r="D61" i="4"/>
  <c r="C6" i="4"/>
  <c r="F77" i="4"/>
  <c r="C49" i="4"/>
  <c r="D31" i="4"/>
  <c r="E128" i="4"/>
  <c r="F81" i="4"/>
  <c r="D6" i="4"/>
  <c r="C113" i="4"/>
  <c r="C77" i="4"/>
  <c r="D116" i="4"/>
  <c r="E158" i="4"/>
  <c r="F8" i="4"/>
  <c r="B8" i="4"/>
  <c r="F119" i="4"/>
  <c r="D106" i="4"/>
  <c r="K159" i="4"/>
  <c r="K134" i="4"/>
  <c r="J134" i="4"/>
  <c r="M134" i="4"/>
  <c r="N134" i="4" s="1"/>
  <c r="L153" i="4"/>
  <c r="J35" i="4"/>
  <c r="I72" i="4"/>
  <c r="J80" i="4"/>
  <c r="M35" i="4"/>
  <c r="N35" i="4" s="1"/>
  <c r="M80" i="4"/>
  <c r="N80" i="4"/>
  <c r="K72" i="4"/>
  <c r="M72" i="4"/>
  <c r="N72" i="4" s="1"/>
  <c r="L35" i="4"/>
  <c r="J60" i="4"/>
  <c r="L72" i="4"/>
  <c r="I60" i="4"/>
  <c r="K50" i="4"/>
  <c r="J50" i="4"/>
  <c r="M50" i="4"/>
  <c r="N50" i="4"/>
  <c r="L96" i="4"/>
  <c r="J96" i="4"/>
  <c r="I96" i="4"/>
  <c r="K96" i="4"/>
  <c r="M96" i="4"/>
  <c r="N96" i="4" s="1"/>
  <c r="L151" i="4"/>
  <c r="I153" i="4"/>
  <c r="D27" i="4"/>
  <c r="B64" i="4"/>
  <c r="J159" i="4"/>
  <c r="G39" i="4"/>
  <c r="B39" i="4"/>
  <c r="D30" i="4"/>
  <c r="E126" i="4"/>
  <c r="F48" i="4"/>
  <c r="F46" i="4"/>
  <c r="G46" i="4"/>
  <c r="E46" i="4"/>
  <c r="B28" i="4"/>
  <c r="E63" i="4"/>
  <c r="J63" i="4"/>
  <c r="B154" i="4"/>
  <c r="C161" i="4"/>
  <c r="G107" i="4"/>
  <c r="D64" i="4"/>
  <c r="G11" i="4"/>
  <c r="D111" i="4"/>
  <c r="G95" i="4"/>
  <c r="C46" i="4"/>
  <c r="D144" i="4"/>
  <c r="G51" i="4"/>
  <c r="E27" i="4"/>
  <c r="B94" i="4"/>
  <c r="I94" i="4" s="1"/>
  <c r="D126" i="4"/>
  <c r="B2" i="4"/>
  <c r="L50" i="4"/>
  <c r="K60" i="4"/>
  <c r="B144" i="4"/>
  <c r="E94" i="4"/>
  <c r="E95" i="4"/>
  <c r="D51" i="4"/>
  <c r="I50" i="4"/>
  <c r="G90" i="4"/>
  <c r="F51" i="4"/>
  <c r="D46" i="4"/>
  <c r="G84" i="4"/>
  <c r="E130" i="4"/>
  <c r="C95" i="4"/>
  <c r="F95" i="4"/>
  <c r="B48" i="4"/>
  <c r="D11" i="4"/>
  <c r="C30" i="4"/>
  <c r="C130" i="4"/>
  <c r="G126" i="4"/>
  <c r="B107" i="4"/>
  <c r="E2" i="4"/>
  <c r="D107" i="4"/>
  <c r="M60" i="4"/>
  <c r="N60" i="4" s="1"/>
  <c r="I86" i="4"/>
  <c r="C64" i="4"/>
  <c r="M153" i="4"/>
  <c r="N153" i="4" s="1"/>
  <c r="K35" i="4"/>
  <c r="C126" i="4"/>
  <c r="B95" i="4"/>
  <c r="G94" i="4"/>
  <c r="D90" i="4"/>
  <c r="J90" i="4" s="1"/>
  <c r="G30" i="4"/>
  <c r="I140" i="4"/>
  <c r="F28" i="4"/>
  <c r="D39" i="4"/>
  <c r="B126" i="4"/>
  <c r="E30" i="4"/>
  <c r="D101" i="4"/>
  <c r="B27" i="4"/>
  <c r="J27" i="4" s="1"/>
  <c r="C27" i="4"/>
  <c r="G2" i="4"/>
  <c r="F130" i="4"/>
  <c r="F25" i="4"/>
  <c r="E161" i="4"/>
  <c r="C11" i="4"/>
  <c r="E51" i="4"/>
  <c r="G161" i="4"/>
  <c r="G64" i="4"/>
  <c r="M98" i="4"/>
  <c r="N98" i="4" s="1"/>
  <c r="D28" i="4"/>
  <c r="B111" i="4"/>
  <c r="C144" i="4"/>
  <c r="F97" i="4"/>
  <c r="G77" i="4"/>
  <c r="G28" i="4"/>
  <c r="F107" i="4"/>
  <c r="L60" i="4"/>
  <c r="F27" i="4"/>
  <c r="F2" i="4"/>
  <c r="K2" i="4" s="1"/>
  <c r="L159" i="4"/>
  <c r="B130" i="4"/>
  <c r="C25" i="4"/>
  <c r="G25" i="4"/>
  <c r="F111" i="4"/>
  <c r="J153" i="4"/>
  <c r="D94" i="4"/>
  <c r="K94" i="4" s="1"/>
  <c r="C51" i="4"/>
  <c r="L134" i="4"/>
  <c r="B25" i="4"/>
  <c r="G130" i="4"/>
  <c r="E25" i="4"/>
  <c r="C39" i="4"/>
  <c r="F30" i="4"/>
  <c r="B161" i="4"/>
  <c r="E11" i="4"/>
  <c r="I80" i="4"/>
  <c r="E90" i="4"/>
  <c r="G111" i="4"/>
  <c r="D161" i="4"/>
  <c r="E48" i="4"/>
  <c r="F90" i="4"/>
  <c r="D48" i="4"/>
  <c r="B97" i="4"/>
  <c r="L79" i="4"/>
  <c r="M79" i="4"/>
  <c r="N79" i="4" s="1"/>
  <c r="I79" i="4"/>
  <c r="K79" i="4"/>
  <c r="I20" i="4"/>
  <c r="J20" i="4"/>
  <c r="K20" i="4"/>
  <c r="L20" i="4"/>
  <c r="M20" i="4"/>
  <c r="N20" i="4" s="1"/>
  <c r="J83" i="4"/>
  <c r="K83" i="4"/>
  <c r="I83" i="4"/>
  <c r="L83" i="4"/>
  <c r="M83" i="4"/>
  <c r="N83" i="4"/>
  <c r="M103" i="4"/>
  <c r="N103" i="4"/>
  <c r="I103" i="4"/>
  <c r="J103" i="4"/>
  <c r="K103" i="4"/>
  <c r="L103" i="4"/>
  <c r="M114" i="4"/>
  <c r="N114" i="4" s="1"/>
  <c r="K153" i="4"/>
  <c r="K80" i="4"/>
  <c r="L80" i="4"/>
  <c r="E127" i="4"/>
  <c r="G146" i="4"/>
  <c r="C48" i="4"/>
  <c r="F37" i="4"/>
  <c r="E49" i="4"/>
  <c r="E148" i="4"/>
  <c r="G138" i="4"/>
  <c r="F136" i="4"/>
  <c r="G63" i="4"/>
  <c r="G125" i="4"/>
  <c r="D138" i="4"/>
  <c r="E39" i="4"/>
  <c r="D58" i="4"/>
  <c r="B77" i="4"/>
  <c r="G165" i="4"/>
  <c r="F66" i="4"/>
  <c r="D113" i="4"/>
  <c r="M113" i="4" s="1"/>
  <c r="N113" i="4" s="1"/>
  <c r="G59" i="4"/>
  <c r="E59" i="4"/>
  <c r="F9" i="4"/>
  <c r="E104" i="4"/>
  <c r="C89" i="4"/>
  <c r="J89" i="4" s="1"/>
  <c r="K89" i="4"/>
  <c r="E107" i="4"/>
  <c r="C28" i="4"/>
  <c r="E138" i="4"/>
  <c r="C9" i="4"/>
  <c r="B9" i="4"/>
  <c r="D149" i="4"/>
  <c r="D59" i="4"/>
  <c r="K33" i="4"/>
  <c r="J33" i="4"/>
  <c r="M90" i="4"/>
  <c r="N90" i="4" s="1"/>
  <c r="I33" i="4"/>
  <c r="M89" i="4"/>
  <c r="N89" i="4"/>
  <c r="I126" i="4"/>
  <c r="J158" i="4"/>
  <c r="J81" i="4"/>
  <c r="L63" i="4"/>
  <c r="I63" i="4"/>
  <c r="M63" i="4"/>
  <c r="N63" i="4"/>
  <c r="K63" i="4"/>
  <c r="J94" i="4"/>
  <c r="J126" i="4"/>
  <c r="L126" i="4"/>
  <c r="K126" i="4"/>
  <c r="M126" i="4"/>
  <c r="N126" i="4" s="1"/>
  <c r="I113" i="4"/>
  <c r="J113" i="4"/>
  <c r="K113" i="4"/>
  <c r="L26" i="4"/>
  <c r="M26" i="4"/>
  <c r="N26" i="4" s="1"/>
  <c r="I27" i="4"/>
  <c r="L33" i="4"/>
  <c r="I2" i="4"/>
  <c r="M2" i="4" l="1"/>
  <c r="N2" i="4" s="1"/>
  <c r="L24" i="4"/>
  <c r="L113" i="4"/>
  <c r="L158" i="4"/>
  <c r="M81" i="4"/>
  <c r="N81" i="4" s="1"/>
  <c r="L90" i="4"/>
  <c r="I114" i="4"/>
  <c r="J88" i="4"/>
  <c r="L2" i="4"/>
  <c r="L89" i="4"/>
  <c r="K90" i="4"/>
  <c r="K114" i="4"/>
  <c r="J98" i="4"/>
  <c r="M151" i="4"/>
  <c r="N151" i="4" s="1"/>
  <c r="M86" i="4"/>
  <c r="N86" i="4" s="1"/>
  <c r="K81" i="4"/>
  <c r="L87" i="4"/>
  <c r="I93" i="4"/>
  <c r="M87" i="4"/>
  <c r="N87" i="4" s="1"/>
  <c r="M24" i="4"/>
  <c r="N24" i="4" s="1"/>
  <c r="J2" i="4"/>
  <c r="I24" i="4"/>
  <c r="M94" i="4"/>
  <c r="N94" i="4" s="1"/>
  <c r="K158" i="4"/>
  <c r="L114" i="4"/>
  <c r="J86" i="4"/>
  <c r="K88" i="4"/>
  <c r="K26" i="4"/>
  <c r="L94" i="4"/>
  <c r="I81" i="4"/>
  <c r="I89" i="4"/>
  <c r="K151" i="4"/>
  <c r="J151" i="4"/>
  <c r="L27" i="4"/>
  <c r="L98" i="4"/>
  <c r="I98" i="4"/>
  <c r="K93" i="4"/>
  <c r="J93" i="4"/>
  <c r="K86" i="4"/>
  <c r="K24" i="4"/>
  <c r="M27" i="4"/>
  <c r="N27" i="4" s="1"/>
  <c r="K27" i="4"/>
</calcChain>
</file>

<file path=xl/comments1.xml><?xml version="1.0" encoding="utf-8"?>
<comments xmlns="http://schemas.openxmlformats.org/spreadsheetml/2006/main">
  <authors>
    <author>Michael Bojert</author>
  </authors>
  <commentList>
    <comment ref="A22" authorId="0" shapeId="0">
      <text>
        <r>
          <rPr>
            <b/>
            <sz val="9"/>
            <color indexed="81"/>
            <rFont val="Segoe UI"/>
            <charset val="1"/>
          </rPr>
          <t>Michael Bojert:</t>
        </r>
        <r>
          <rPr>
            <sz val="9"/>
            <color indexed="81"/>
            <rFont val="Segoe UI"/>
            <charset val="1"/>
          </rPr>
          <t xml:space="preserve">
Bei BU unter falscher PLZ geführt.</t>
        </r>
      </text>
    </comment>
    <comment ref="A23" authorId="0" shapeId="0">
      <text>
        <r>
          <rPr>
            <b/>
            <sz val="9"/>
            <color indexed="81"/>
            <rFont val="Segoe UI"/>
            <family val="2"/>
          </rPr>
          <t>Michael Bojert:</t>
        </r>
        <r>
          <rPr>
            <sz val="9"/>
            <color indexed="81"/>
            <rFont val="Segoe UI"/>
            <family val="2"/>
          </rPr>
          <t xml:space="preserve">
Doppelt erfasst, siehe #124 L401 Nienstäter Pass</t>
        </r>
      </text>
    </comment>
    <comment ref="K50" authorId="0" shapeId="0">
      <text>
        <r>
          <rPr>
            <b/>
            <sz val="9"/>
            <color indexed="81"/>
            <rFont val="Segoe UI"/>
            <family val="2"/>
          </rPr>
          <t>Michael Bojert:</t>
        </r>
        <r>
          <rPr>
            <sz val="9"/>
            <color indexed="81"/>
            <rFont val="Segoe UI"/>
            <family val="2"/>
          </rPr>
          <t xml:space="preserve">
Text angepasst da abweichende Ortsangaben zu BU. Es handelt sich um zwei gesperrte Straßen die bei BU und Mintel in einer Sperrung dargestellt werden.</t>
        </r>
      </text>
    </comment>
    <comment ref="E54" authorId="0" shapeId="0">
      <text>
        <r>
          <rPr>
            <b/>
            <sz val="9"/>
            <color indexed="81"/>
            <rFont val="Segoe UI"/>
            <family val="2"/>
          </rPr>
          <t>Michael Bojert:</t>
        </r>
        <r>
          <rPr>
            <sz val="9"/>
            <color indexed="81"/>
            <rFont val="Segoe UI"/>
            <family val="2"/>
          </rPr>
          <t xml:space="preserve">
laut BU Stand 20.11.2018 ist die Sperrung aufgehoben.</t>
        </r>
      </text>
    </comment>
    <comment ref="D61" authorId="0" shapeId="0">
      <text>
        <r>
          <rPr>
            <b/>
            <sz val="9"/>
            <color indexed="81"/>
            <rFont val="Segoe UI"/>
            <family val="2"/>
          </rPr>
          <t>Michael Bojert:</t>
        </r>
        <r>
          <rPr>
            <sz val="9"/>
            <color indexed="81"/>
            <rFont val="Segoe UI"/>
            <family val="2"/>
          </rPr>
          <t xml:space="preserve">
Wird bei BU und Mintel unter  PLZ 51766 geführt.
</t>
        </r>
      </text>
    </comment>
    <comment ref="G61" authorId="0" shapeId="0">
      <text>
        <r>
          <rPr>
            <b/>
            <sz val="9"/>
            <color indexed="81"/>
            <rFont val="Segoe UI"/>
            <family val="2"/>
          </rPr>
          <t>Michael Bojert:</t>
        </r>
        <r>
          <rPr>
            <sz val="9"/>
            <color indexed="81"/>
            <rFont val="Segoe UI"/>
            <family val="2"/>
          </rPr>
          <t xml:space="preserve">
Bei BU unter Engelskirchen,
Mintel Remshagen-Bickenbach</t>
        </r>
      </text>
    </comment>
    <comment ref="K69" authorId="0" shapeId="0">
      <text>
        <r>
          <rPr>
            <b/>
            <sz val="9"/>
            <color indexed="81"/>
            <rFont val="Segoe UI"/>
            <family val="2"/>
          </rPr>
          <t>Michael Bojert:</t>
        </r>
        <r>
          <rPr>
            <sz val="9"/>
            <color indexed="81"/>
            <rFont val="Segoe UI"/>
            <family val="2"/>
          </rPr>
          <t xml:space="preserve">
Hinweis BU. 
 Der Stadt Bad Münster Eifel ist eine Sperrung nicht bekannt.</t>
        </r>
      </text>
    </comment>
    <comment ref="B74" authorId="0" shapeId="0">
      <text>
        <r>
          <rPr>
            <b/>
            <sz val="9"/>
            <color indexed="81"/>
            <rFont val="Tahoma"/>
            <family val="2"/>
          </rPr>
          <t>Michael Bojert:</t>
        </r>
        <r>
          <rPr>
            <sz val="9"/>
            <color indexed="81"/>
            <rFont val="Tahoma"/>
            <family val="2"/>
          </rPr>
          <t xml:space="preserve">
PLZ Dieblich ist 56332
PLZ Waldesch 56321-56323
</t>
        </r>
      </text>
    </comment>
    <comment ref="D74" authorId="0" shapeId="0">
      <text>
        <r>
          <rPr>
            <b/>
            <sz val="9"/>
            <color indexed="81"/>
            <rFont val="Tahoma"/>
            <family val="2"/>
          </rPr>
          <t>Michael Bojert:</t>
        </r>
        <r>
          <rPr>
            <sz val="9"/>
            <color indexed="81"/>
            <rFont val="Tahoma"/>
            <family val="2"/>
          </rPr>
          <t xml:space="preserve">
PLZ Dieblich ist 56332
PLZ Waldesch 56321-56323</t>
        </r>
      </text>
    </comment>
    <comment ref="K79" authorId="0" shapeId="0">
      <text>
        <r>
          <rPr>
            <b/>
            <sz val="9"/>
            <color indexed="81"/>
            <rFont val="Tahoma"/>
            <family val="2"/>
          </rPr>
          <t>Michael Bojert:</t>
        </r>
        <r>
          <rPr>
            <sz val="9"/>
            <color indexed="81"/>
            <rFont val="Tahoma"/>
            <family val="2"/>
          </rPr>
          <t xml:space="preserve">
SaSo und werktags ab 17:00
laut Mintel
</t>
        </r>
      </text>
    </comment>
    <comment ref="D82" authorId="0" shapeId="0">
      <text>
        <r>
          <rPr>
            <b/>
            <sz val="9"/>
            <color indexed="81"/>
            <rFont val="Segoe UI"/>
            <family val="2"/>
          </rPr>
          <t>Michael Bojert:</t>
        </r>
        <r>
          <rPr>
            <sz val="9"/>
            <color indexed="81"/>
            <rFont val="Segoe UI"/>
            <family val="2"/>
          </rPr>
          <t xml:space="preserve">
Doppelt mit 58239
</t>
        </r>
      </text>
    </comment>
    <comment ref="E83" authorId="0" shapeId="0">
      <text>
        <r>
          <rPr>
            <b/>
            <sz val="9"/>
            <color indexed="81"/>
            <rFont val="Segoe UI"/>
            <family val="2"/>
          </rPr>
          <t>Michael Bojert:</t>
        </r>
        <r>
          <rPr>
            <sz val="9"/>
            <color indexed="81"/>
            <rFont val="Segoe UI"/>
            <family val="2"/>
          </rPr>
          <t xml:space="preserve">
laut BU Stand 20.11.2018 ist die Sperrung aufgehoben.</t>
        </r>
      </text>
    </comment>
    <comment ref="D86" authorId="0" shapeId="0">
      <text>
        <r>
          <rPr>
            <b/>
            <sz val="9"/>
            <color indexed="81"/>
            <rFont val="Segoe UI"/>
            <family val="2"/>
          </rPr>
          <t>Michael Bojert:</t>
        </r>
        <r>
          <rPr>
            <sz val="9"/>
            <color indexed="81"/>
            <rFont val="Segoe UI"/>
            <family val="2"/>
          </rPr>
          <t xml:space="preserve">
BU 59846
</t>
        </r>
      </text>
    </comment>
    <comment ref="D87" authorId="0" shapeId="0">
      <text>
        <r>
          <rPr>
            <b/>
            <sz val="9"/>
            <color indexed="81"/>
            <rFont val="Tahoma"/>
            <family val="2"/>
          </rPr>
          <t>Michael Bojert:</t>
        </r>
        <r>
          <rPr>
            <sz val="9"/>
            <color indexed="81"/>
            <rFont val="Tahoma"/>
            <family val="2"/>
          </rPr>
          <t xml:space="preserve">
Doppelt angelegt siehe D-59821 Arnsberg
</t>
        </r>
      </text>
    </comment>
    <comment ref="K88" authorId="0" shapeId="0">
      <text>
        <r>
          <rPr>
            <b/>
            <sz val="9"/>
            <color indexed="81"/>
            <rFont val="Segoe UI"/>
            <family val="2"/>
          </rPr>
          <t>Michael Bojert:</t>
        </r>
        <r>
          <rPr>
            <sz val="9"/>
            <color indexed="81"/>
            <rFont val="Segoe UI"/>
            <family val="2"/>
          </rPr>
          <t xml:space="preserve">
ich bin da schon her gefahren und meine keine Sperrung aber Rüttelstreifen.</t>
        </r>
      </text>
    </comment>
    <comment ref="D103" authorId="0" shapeId="0">
      <text>
        <r>
          <rPr>
            <b/>
            <sz val="9"/>
            <color indexed="81"/>
            <rFont val="Segoe UI"/>
            <family val="2"/>
          </rPr>
          <t>Michael Bojert:</t>
        </r>
        <r>
          <rPr>
            <sz val="9"/>
            <color indexed="81"/>
            <rFont val="Segoe UI"/>
            <family val="2"/>
          </rPr>
          <t xml:space="preserve">
Bei BU PLZ 67471</t>
        </r>
      </text>
    </comment>
    <comment ref="D104" authorId="0" shapeId="0">
      <text>
        <r>
          <rPr>
            <b/>
            <sz val="9"/>
            <color indexed="81"/>
            <rFont val="Segoe UI"/>
            <family val="2"/>
          </rPr>
          <t>Michael Bojert:</t>
        </r>
        <r>
          <rPr>
            <sz val="9"/>
            <color indexed="81"/>
            <rFont val="Segoe UI"/>
            <family val="2"/>
          </rPr>
          <t xml:space="preserve">
Doppelt siehe 67468</t>
        </r>
      </text>
    </comment>
    <comment ref="E116" authorId="0" shapeId="0">
      <text>
        <r>
          <rPr>
            <b/>
            <sz val="9"/>
            <color indexed="81"/>
            <rFont val="Segoe UI"/>
            <family val="2"/>
          </rPr>
          <t>Michael Bojert:</t>
        </r>
        <r>
          <rPr>
            <sz val="9"/>
            <color indexed="81"/>
            <rFont val="Segoe UI"/>
            <family val="2"/>
          </rPr>
          <t xml:space="preserve">
</t>
        </r>
      </text>
    </comment>
    <comment ref="E136" authorId="0" shapeId="0">
      <text>
        <r>
          <rPr>
            <b/>
            <sz val="9"/>
            <color indexed="81"/>
            <rFont val="Segoe UI"/>
            <family val="2"/>
          </rPr>
          <t>Michael Bojert:</t>
        </r>
        <r>
          <rPr>
            <sz val="9"/>
            <color indexed="81"/>
            <rFont val="Segoe UI"/>
            <family val="2"/>
          </rPr>
          <t xml:space="preserve">
Laut BU aufgehoben</t>
        </r>
      </text>
    </comment>
    <comment ref="G153" authorId="0" shapeId="0">
      <text>
        <r>
          <rPr>
            <b/>
            <sz val="9"/>
            <color indexed="81"/>
            <rFont val="Segoe UI"/>
            <family val="2"/>
          </rPr>
          <t>Michael Bojert:</t>
        </r>
        <r>
          <rPr>
            <sz val="9"/>
            <color indexed="81"/>
            <rFont val="Segoe UI"/>
            <family val="2"/>
          </rPr>
          <t xml:space="preserve">
Bieswang
</t>
        </r>
      </text>
    </comment>
  </commentList>
</comments>
</file>

<file path=xl/sharedStrings.xml><?xml version="1.0" encoding="utf-8"?>
<sst xmlns="http://schemas.openxmlformats.org/spreadsheetml/2006/main" count="725" uniqueCount="413">
  <si>
    <t>PLZ</t>
  </si>
  <si>
    <t>Ort</t>
  </si>
  <si>
    <t>Hinweis</t>
  </si>
  <si>
    <t>Engelschoff</t>
  </si>
  <si>
    <t>Kreisstraße 63 (Hammaher Moor), zwischen der K 3 und K 62</t>
  </si>
  <si>
    <t>Hammah</t>
  </si>
  <si>
    <t>Kreisstraße K 63 (Hammaher Moor), zwischen der K 3 und der K 62</t>
  </si>
  <si>
    <t>Bad Zwischenahn</t>
  </si>
  <si>
    <t>Folgende Straßen: Unter den Eichen , Weißer Weg , Auf dem Winkel</t>
  </si>
  <si>
    <t>Cuxhaven-Duhnen</t>
  </si>
  <si>
    <t>"</t>
  </si>
  <si>
    <t>Bad Bevensen</t>
  </si>
  <si>
    <t>Folgende Straßen: Am Klaubusch, Zur Amtsheide, Alter Wiesenweg und die Seb.-Kneipp-Straße</t>
  </si>
  <si>
    <t>Ebstorf</t>
  </si>
  <si>
    <t>Am Westerholt</t>
  </si>
  <si>
    <t>Rinteln-Westendorf</t>
  </si>
  <si>
    <t>K 74 für Kräder gesperrt. Wir sind dran.</t>
  </si>
  <si>
    <t>Schloß Holte-Stukenbrock</t>
  </si>
  <si>
    <t>Johannes-Stiewe-Straße</t>
  </si>
  <si>
    <t>Kassel</t>
  </si>
  <si>
    <t>Mönchebergstraße zwischen Eisenschmiede und Mittelring in beiden Fahrtrichtungen für Motorräder gesperrt</t>
  </si>
  <si>
    <t>Bonbaden</t>
  </si>
  <si>
    <t>K374 Bonbaden-Schwalbach Bemerkung: im Lahn-Dill-Kreis, seit Juni 2010</t>
  </si>
  <si>
    <t>Hüttenberg</t>
  </si>
  <si>
    <t>Vollsperrung für Krafträder der K355 zwischen 35625 Hüttenberg und Münchholzhausen</t>
  </si>
  <si>
    <t>Schöffengrund</t>
  </si>
  <si>
    <t>Vollsperrung für Kräder auf K374 von Schwalbach nach Bonbaden / 30km/h für Kräder durchgehend auf L3054 von Oberwetz nach Oberquembach / 30 km/h für Kräder durchgehend auf K369 von Oberquembach nach Niederquembach / 30 km/h für Kräder durchgehend auf L3055 von Oberwetz nach Griedelbach</t>
  </si>
  <si>
    <t>Altengronau</t>
  </si>
  <si>
    <t>Altengronau Neuengronau Bemerkung: Gesperrt</t>
  </si>
  <si>
    <t>Katlenburg</t>
  </si>
  <si>
    <t>Vollsperrung - also nicht nur am Wochenende - für Motorräder von Katlenburg über Suterode nach Sudheim bzw. auch in umgekehrter Richtung.</t>
  </si>
  <si>
    <t>Bad Grund</t>
  </si>
  <si>
    <t>Bemerkung: Bundesstrasse 242, ab Höhe Bad Grund bis Anschlusstelle B 243 ist für Kradfahrer vollgesperrt</t>
  </si>
  <si>
    <t>Leipzig</t>
  </si>
  <si>
    <t>"Phillip-Rosenthal-Straße</t>
  </si>
  <si>
    <t>Wegberg</t>
  </si>
  <si>
    <t>Anton-Raky-Straße zwischen den Ortsteilen Rödgen und Bäch</t>
  </si>
  <si>
    <t>Wuppertal</t>
  </si>
  <si>
    <t>"An der Hütte (enge Fachwerkhausbebauung); Märkische Str. 123 b - 123 m "</t>
  </si>
  <si>
    <t>Wermelskirchen</t>
  </si>
  <si>
    <t>Herne</t>
  </si>
  <si>
    <t>Hordeler Straße ( zwischen Edmund - Weber - Straße und Richard - Wagner - Straße ) Kirchhofstraße</t>
  </si>
  <si>
    <t>Bochum</t>
  </si>
  <si>
    <t>Steinhausstraße, Weg am Kötterberg zwischen Haus Nr. 50 - 86</t>
  </si>
  <si>
    <t>Essen</t>
  </si>
  <si>
    <t>Esmarchstr. an der Uni-Klinik</t>
  </si>
  <si>
    <t>Bottrop</t>
  </si>
  <si>
    <t>Straße ""Zur Grafenmühle"" ist in der Nähe des bekannten Motorradtreffpunktes ""Grafenmühle"" östlich dieses Bereiches Fahrtrichtung Osten für den Motorradverkehr gesperrt."</t>
  </si>
  <si>
    <t>Aachen</t>
  </si>
  <si>
    <t>Kupferstraße oberhalb der Einmündung Theresienstraße gesperrt. Zur Nachtzeit besteht dort darüber hinaus eine Fahrverbot für jeglichen Kraftfahrzeugverkehr.</t>
  </si>
  <si>
    <t>Dieblich / Kondertal</t>
  </si>
  <si>
    <t>L 208 zwischen der Einmündung B 49 und K 69 (Kondertal)wegen Straßenschäden für Mototräder gesperrt.</t>
  </si>
  <si>
    <t>Gevelsberg</t>
  </si>
  <si>
    <t>Gevelsberg B7 Kruiner Tunnel In Fahrtrichtung Ennepetal für Motorräder gesperrt- aufgrund hoher Unfallzahlen mit Kräder. Im Tunnelverlauf rechts verlegte Eisenbahnschienen</t>
  </si>
  <si>
    <t>Hagen/Volemtal</t>
  </si>
  <si>
    <t>Osemundstr. Hagen-Priorei. Anwohner im Bereich der Osemundstr. erhalten auf Nachfrage eine Ausnahmegenehmigung zum Befahren der Straße.</t>
  </si>
  <si>
    <t>Kefenrod/Hitzkirchen</t>
  </si>
  <si>
    <t>Richtung 63636 Brachttal Vollsperrung der L3443. Die L3443 ist wohl erst seit kurzem zwischen 63699 Kefenrod/Hitzkirchen und 63636 Brachttal voll gesperrt.</t>
  </si>
  <si>
    <t>Wiesbaden</t>
  </si>
  <si>
    <t>Mehrere Straßen in der Innenstadt</t>
  </si>
  <si>
    <t>Hadamar</t>
  </si>
  <si>
    <t>Vollsperrung der L 3462, Siegener Straße für Krafträder auf einer Länge von ca. 500m.Zu- u. Abfahrtfahrtmöglichkeit B54 &lt; &gt; Hadamar</t>
  </si>
  <si>
    <t>Worms</t>
  </si>
  <si>
    <t>"Willy-Brandt-Ring (B 47 alt) eine Sperrung für Motorradfahrer zwischen den Straßen ""Neusatz"" und Valckenbergstraße / Speyerer Straße / Schönauer Straße "</t>
  </si>
  <si>
    <t>Mannheim</t>
  </si>
  <si>
    <t>Der Abschnitt der Industriestraße zwischen Hansastraße und Lowitstraße ist aus verkehrssicherungstechnischen Gründen allgemein für Zweiradfahrer (auch Motorräder) gesperrt</t>
  </si>
  <si>
    <t>Freudenstadt</t>
  </si>
  <si>
    <t>Lauterbadstraße in stadtauswärtiger Richtung mit Zeichen 255 StVO dauerhaft für Motorräder gesperrt.</t>
  </si>
  <si>
    <t>Bad Wildbad</t>
  </si>
  <si>
    <t>Generelles Motorradfahrverbot auf den Sommerberg (Wohngebiet), betrifft den Blücherweg ab Ortsende Stadtteil Wildbad</t>
  </si>
  <si>
    <t>Bad Schönborn, Ortsteil Mingolsheim</t>
  </si>
  <si>
    <t>Bad Reichenhall</t>
  </si>
  <si>
    <t>Erlangen</t>
  </si>
  <si>
    <t>Buckenhofer Weg einschl. Elise-Spaeth-Straße zwischen Langfeldstraße und dem Brucker See</t>
  </si>
  <si>
    <t>Pappenheim</t>
  </si>
  <si>
    <t>Staatsstraße 2387 zwischen Zimmern und Bieswang. Vollsperrung</t>
  </si>
  <si>
    <t>Amberg</t>
  </si>
  <si>
    <t>Wiltmaisterstraße (Klinikum Notaufnahme) ab Einmündung Marienstraße</t>
  </si>
  <si>
    <t>Riedenburg</t>
  </si>
  <si>
    <t>Hans-Wolf-Gasse</t>
  </si>
  <si>
    <t>Hummeltal</t>
  </si>
  <si>
    <t>L 2163 Hummeltal Richtung Muthmannsreuth</t>
  </si>
  <si>
    <t>Vollsperrung</t>
  </si>
  <si>
    <t xml:space="preserve">Plan mit der K-Rad-Sperre für Bad Reichenhall </t>
  </si>
  <si>
    <t>Hitzacker</t>
  </si>
  <si>
    <t>In der Zeit vom 15.03 - 15.10. eines jeden Jahres dürfen Zweiräder an Wochenenden (Samstag und Sonntag) und an Feiertagen diese Strecke in der Zeit von 6.00 bis 22.00 Uhr nicht benutzen.</t>
  </si>
  <si>
    <t>Barsinghausen</t>
  </si>
  <si>
    <t>Keine weiteren Infos vorhanden</t>
  </si>
  <si>
    <t>Bad Münder</t>
  </si>
  <si>
    <t>Nienstedter Pass. Landesstraße L 401 zwischen dem Ortsteil Nienstedt und der Stadt Barsinghausen, Ortsteil Egestorf, tagsüber an Sonn- und Feiertagen 7.00 - 22.00 Uhr gesperrt</t>
  </si>
  <si>
    <t>Rinteln</t>
  </si>
  <si>
    <t>Messenkamp</t>
  </si>
  <si>
    <t>Messenkamp und Nienstedt ist die Kreisstraße 61 mit dem VZ 255 StVO und den Zusatzzeichen 1042-35 StVO (6-22 h an Sonn- und Feiertagen) und 1001-31 StVO (auf 4 km) beschildert. Die Verkehrsteilnehmer werden in Höhe der Ausfahrt der B 442 Richtung K 61 bereits auf die Sperrung hingewiesen</t>
  </si>
  <si>
    <t>Waldbröl-Schladern</t>
  </si>
  <si>
    <t>Das Befahren der B 256 ab der Einmündung zur Gemeindestraße nach Seifen ( ca. 300 m südlich der Kreuzung Nutscheid) in Fahrtrichtung Schladern und ab der südlichen Einmündung B 256 nach Seifen (Höhe Spurkenbach) in Fahrtrichtung Waldbröl wird an Wochenenden sowie an Feiertagen in der Zeit von 08.00 Uhr bis 22.00 Uhr in den Monaten März bis einschließlich Oktober für Motorräder untersagt.</t>
  </si>
  <si>
    <t>Lindlar</t>
  </si>
  <si>
    <t>Die K19 ist zwischen Lindlar und Engelskirchen zu folgenden Zeiten gesperrt.Mo.-Fr. 17-22 Uhr und Sa. So. Feiertags von 8-22 Uhr. Die Klage gegen die Sperrung durch uns läuft.</t>
  </si>
  <si>
    <t>Simmerath</t>
  </si>
  <si>
    <t>"L 128 zwischen Ortsausfahrt Steckenborn (Richtung Woffelsbach) bis Ortseinfahrt Woffelsbach, Einmündung ""Schilsbachstraße"" und umgekehrt an Samstagen, Sonntagen und Feiertagen "</t>
  </si>
  <si>
    <t>Eicherscheid</t>
  </si>
  <si>
    <t>L 165 Eicherscheid Richtung Schuld</t>
  </si>
  <si>
    <t>Schwerte</t>
  </si>
  <si>
    <t>Bundesstraße B236 zwischen Schwerte-Ergste und Letmathe</t>
  </si>
  <si>
    <t>Letmate</t>
  </si>
  <si>
    <t>Bundesstraße B236 zwischen Letmathe und Schwerte-Ergste</t>
  </si>
  <si>
    <t>Arnsberg</t>
  </si>
  <si>
    <t>Ochsenkopf zwischen Arnsberg und Sundern: Sperrung an Wochenenden und an den Feiertagen für Krafträder (00 - 24 Uhr). Grundsätzliche Ausnahmen sind nicht erteilt.</t>
  </si>
  <si>
    <t>Sundern</t>
  </si>
  <si>
    <t>Meschede</t>
  </si>
  <si>
    <t>Die L 856 abgehend von der B55 Mescheder Landstraße Richtung Hirschberg. Hirschberger Str. Nur vorübergehend, bis Rüttelstreifen eingebaut sind.</t>
  </si>
  <si>
    <t>Zotzenbach</t>
  </si>
  <si>
    <t>Greidacher Höhe Landesstraße 3409 zwischen dem Rimbacher Ortsteil Zotzenbach und der Kreidacher Höhe (Stallenkandel)Samstagen ab 14.00 Uhr sowie an Sonn- und Feiertagen</t>
  </si>
  <si>
    <t>Beerfelden</t>
  </si>
  <si>
    <t>Beerfelden-Hetzbach bis Hesseneck-Kailbach</t>
  </si>
  <si>
    <t>Sensbachtal</t>
  </si>
  <si>
    <t>Obersensbachtal</t>
  </si>
  <si>
    <t>Heiligenkreuz</t>
  </si>
  <si>
    <t>Frankeneck</t>
  </si>
  <si>
    <t>Ca.25 Km Länge.Das Elmsteiner Tal (L499) ist von April bis einschließlich Oktober an den Wochenenden und Feiertagen für Motorräder gesperrt. Ausgenommen sind Anlieger. Dies bedeutet, dass nicht nur die Einwohner sondern auch Übernachtungsgäste die Strecke befahren können. Außerdem können in Einzelfällen Ausnahmegenehmigungen bei der Kreisverwaltung Bad Dürkheim, Tel. 06322 961-0, beantragt werden</t>
  </si>
  <si>
    <t>Elmstein</t>
  </si>
  <si>
    <t>Das Elmsteiner Tal (L499) ist von April bis einschließlich Oktober an den Wochenenden und Feiertagen für Motorräder gesperrt. Ausgenommen sind Anlieger. Dies bedeutet, dass nicht nur die Einwohner sondern auch Übernachtungsgäste die Strecke befahren können. Außerdem können in Einzelfällen Ausnahmegenehmigungen bei der Kreisverwaltung Bad Dürkheim, Tel. 06322 961-0, beantragt werden</t>
  </si>
  <si>
    <t>Balingen</t>
  </si>
  <si>
    <t>Lochenstrecke (L 440) von Weilstetten in Fahrtrichtung Tieringen bis zur Passhöhe für Motorradfahrer gesperrt. Die Sperrung gilt jährlich vom 01.04. bis 31.10. an Samstagen, Sonn- und Feiertagen. Die Fahrtrichtung Tieringen - Weilstetten ist nicht gesperrt. Die Sperrung gilt auch für Anwohner.</t>
  </si>
  <si>
    <t>Neuffen</t>
  </si>
  <si>
    <t>L 1250 von Neuffen Richtung Hölben (Neuffener Steige) an Samstagen, Sonn- und Feiertagen in der Zeit vom 01.04. bis 31.10</t>
  </si>
  <si>
    <t>Freiburg im Breisgau</t>
  </si>
  <si>
    <t>Schauinsland (L124) In der Zeit vom 01.04. bis 31.10.</t>
  </si>
  <si>
    <t>Kochel am See</t>
  </si>
  <si>
    <t>Kesselberg, Fahrverbot für Motorräder an Samstag/Sonntag und Feiertagen für Fahrten von Kochel a. See nach Walchensee (Diese Sperrung gilt für den gesamten Motorradverkehr)</t>
  </si>
  <si>
    <t>Mittenwald</t>
  </si>
  <si>
    <t>Lindau</t>
  </si>
  <si>
    <t>Einfahrt Alter Schulplatz (Inselkern) Samstags ab 13 Uhr und an Sonn- und Feiertagen Zeppelinstraße Samstags ab 13 Uhr und an Sonn- und Feiertagen</t>
  </si>
  <si>
    <t>Spalt</t>
  </si>
  <si>
    <t>Sperrung der RH13 an Wochendenden und Feiertagen (Noch nicht bestätigt)</t>
  </si>
  <si>
    <t>Bad Brückenau</t>
  </si>
  <si>
    <t>Stadtgebiet</t>
  </si>
  <si>
    <t>Wochenend und Feiertagssperrung</t>
  </si>
  <si>
    <t>Kühlungsborn</t>
  </si>
  <si>
    <t>Travemünde</t>
  </si>
  <si>
    <t>Timmendorfer Strand</t>
  </si>
  <si>
    <t>Scharbeutz Ortsteil Haffkrug</t>
  </si>
  <si>
    <t>Eutin</t>
  </si>
  <si>
    <t>Bad Malente-Gremsmühlen</t>
  </si>
  <si>
    <t>Grömitz</t>
  </si>
  <si>
    <t>Weißenhäuser Strand</t>
  </si>
  <si>
    <t>Laboe</t>
  </si>
  <si>
    <t>St. Peter-Ording</t>
  </si>
  <si>
    <t>Bremerhaven</t>
  </si>
  <si>
    <t>Bad Nenndorf</t>
  </si>
  <si>
    <t>Bad Hersfeld</t>
  </si>
  <si>
    <t>Bad Liebenstein</t>
  </si>
  <si>
    <t>Bad Lauterberg</t>
  </si>
  <si>
    <t>Bad Gandersheim</t>
  </si>
  <si>
    <t>Bodenwerder</t>
  </si>
  <si>
    <t>Bad Harzburg</t>
  </si>
  <si>
    <t>Remscheid-Lennep</t>
  </si>
  <si>
    <t>Essen-Werden</t>
  </si>
  <si>
    <t>Oberhausen</t>
  </si>
  <si>
    <t>Moers</t>
  </si>
  <si>
    <t>Lingen (Ems)</t>
  </si>
  <si>
    <t>Heimbach/Rursee</t>
  </si>
  <si>
    <t>Bonn</t>
  </si>
  <si>
    <t>Bad Neuenahr-Ahrweiler</t>
  </si>
  <si>
    <t>Bad Münstereifel</t>
  </si>
  <si>
    <t>Daun</t>
  </si>
  <si>
    <t>Bad Kreuznach</t>
  </si>
  <si>
    <t>Höhr-Grenzhausen</t>
  </si>
  <si>
    <t>Siegen</t>
  </si>
  <si>
    <t>Bad Laasphe</t>
  </si>
  <si>
    <t>Attendorn</t>
  </si>
  <si>
    <t>Werne/Lippe</t>
  </si>
  <si>
    <t>Bad Sassendorf</t>
  </si>
  <si>
    <t>Bad Nauheim</t>
  </si>
  <si>
    <t>Gemeinde Schmitten</t>
  </si>
  <si>
    <t>Grasellenbach</t>
  </si>
  <si>
    <t>Bad Schwalbach</t>
  </si>
  <si>
    <t>Sankt-Wendel</t>
  </si>
  <si>
    <t>Heidelberg</t>
  </si>
  <si>
    <t>Abtsteinach</t>
  </si>
  <si>
    <t>Weinstadt</t>
  </si>
  <si>
    <t>Bad Wimpfen</t>
  </si>
  <si>
    <t>Bad Liebenzell</t>
  </si>
  <si>
    <t>Bad Teinach-Zavelstein</t>
  </si>
  <si>
    <t>Bad Herrenalb</t>
  </si>
  <si>
    <t>Annweiler am Trifels</t>
  </si>
  <si>
    <t>Bad Bergzabern</t>
  </si>
  <si>
    <t>Bad Dürrheim</t>
  </si>
  <si>
    <t>Freiburg</t>
  </si>
  <si>
    <t>Bad Krozingen</t>
  </si>
  <si>
    <t>Todtmoos / Vordertodtmoos</t>
  </si>
  <si>
    <t>Waldshut-Tiengen</t>
  </si>
  <si>
    <t>St. Blasien</t>
  </si>
  <si>
    <t>Höchenschwand</t>
  </si>
  <si>
    <t>Ingolstadt</t>
  </si>
  <si>
    <t>Eichstätt</t>
  </si>
  <si>
    <t>Bad Grünenbach</t>
  </si>
  <si>
    <t>Bad Waldsee</t>
  </si>
  <si>
    <t>Bad Wurzach</t>
  </si>
  <si>
    <t>Überlingen/Bodensee</t>
  </si>
  <si>
    <t>Uhldingen-Mühlhofen, Ortsteil Unteruhldingen,</t>
  </si>
  <si>
    <t>Nürnberg</t>
  </si>
  <si>
    <t>Oberasbach / Ortsteil Kreutles</t>
  </si>
  <si>
    <t>Dinkelsbühl</t>
  </si>
  <si>
    <t>Cham</t>
  </si>
  <si>
    <t>Bodenmais</t>
  </si>
  <si>
    <t>Würzburg</t>
  </si>
  <si>
    <t>Bad Königshofen i. Grabfeld</t>
  </si>
  <si>
    <t>Bad Bocklet</t>
  </si>
  <si>
    <t>Bad Mergentheim</t>
  </si>
  <si>
    <t>Ostseeallee Zeitliche Beschränkung: 22.00-06.00 Uhr</t>
  </si>
  <si>
    <t>Kurgebiet</t>
  </si>
  <si>
    <t>Niendorf, Kurgebiet</t>
  </si>
  <si>
    <t>Leonhardt-Boldt-Straße für Krafträder in der Zeit von 21.00 - 06.00 Uhr gesperrt</t>
  </si>
  <si>
    <t>Bahnhofstraße zwischen der Einmündung Lindenallee und der Einmündung Rosenstraße -Marktstraße zwischen der Einmündung Godenbergstraße und der Bahnhofstraße. Das Verbot gilt zwischen 22.00 Uhr und 6.00 Uhr.</t>
  </si>
  <si>
    <t>gegenüber Bundeswehrschießplatz</t>
  </si>
  <si>
    <t>Zufahrt zur Strandstraße i.d. Zeit von 20.00-08.00 Uhr für Motorräder gesperrt. http://mug-s.de/img/laboe.jpg</t>
  </si>
  <si>
    <t>Innenstadt</t>
  </si>
  <si>
    <t>Bürgermeister-Smidt-Straße zwischen Bürgermeister-Martin-Donandt-Platz und der Straße Am Gitter in der Zeit von 20.00 bis 06.00 Uhr</t>
  </si>
  <si>
    <t>20 - 6 h für Motorräder gesperrt: Am Kurpark Theodor-Heuss-Platz Dr.-Ronge-Weg Am Weinberg Am Hainberg Am Hopfengarten Brückenmöllerstraße Stresemannallee Gerwigstraße zwischen Stresemannallee und Am Kurpark&gt; Scheidemannstraße zwischen Sternerstraße und Brückenmöllerstraße</t>
  </si>
  <si>
    <t>Heinrich Mann Straße Zusatz: von 22-6 Uhr</t>
  </si>
  <si>
    <t>Hildesheimer Straße zwischen Lohmühlenweg und Dr.-Heinrich-Jasper-Straße täglich von 22:30 bis 05:30</t>
  </si>
  <si>
    <t>Kurzone der Stadt in den Zeiten zwischen 20.00 und 06.00 Uhr für Motorräder gesperrt. Anwohner und dort Beschäftigte erhalten auf Antrag eine Ausnahmegenehmigung</t>
  </si>
  <si>
    <t>Wallbaumweg zwischen Hauptstraße und Am Heerbusch ( nur von 22 - 6 h)</t>
  </si>
  <si>
    <t>Pörtingsiepen Zufahrt Haus Scheppen</t>
  </si>
  <si>
    <t>"Kastellstraße mit Zeichen 255 StVO, in der Zeit von 20.00 - 5.00 Uhr</t>
  </si>
  <si>
    <t>Am Neumarkt</t>
  </si>
  <si>
    <t>22.00-06.00 Uhr Baccumer Straße und Schlachterstraße</t>
  </si>
  <si>
    <t>gesamte Ortslage Rurberg täglich von 22.00 bis 06.00 Uhr</t>
  </si>
  <si>
    <t>Stadtkern Heimbach 22:00 - 06:00 Uhr</t>
  </si>
  <si>
    <t>Wilhelmstraße und der Lotharstraße ab Graf-Stauffenberg-Straße Richtung Süden.</t>
  </si>
  <si>
    <t>Die Innenstadt ist in der Zeit zwischen 22:00 Uhr und 08:00 Uhr für Motorräder gesperrt. Die Sperrung erfolgt ab den jeweiligen Stadttoren.</t>
  </si>
  <si>
    <t>Im Bereich der Ringstraße zwischen Rheingrafenstraße und Mannheimer Straße eine solche Regelung: 21 - 7 h sowie Anlieger frei.</t>
  </si>
  <si>
    <t>Löhrstraße und die Kohlbettstraße und Hinterstraße für Motorräder, in der Zeit von 20-6 Uhr, gesperrt.</t>
  </si>
  <si>
    <t>Höhenweg in der Zeit von 22-6 h</t>
  </si>
  <si>
    <t>Bemerkung: Waldenburger Weg Richtung Biggesee (Waldenburger Bucht) und Campingplatz Waldenburg</t>
  </si>
  <si>
    <t>Wasserstrasse</t>
  </si>
  <si>
    <t>Kurgebiet/ Innenstadt</t>
  </si>
  <si>
    <t>Großer Feldberg Nachtfahrverbot von 22-8 Uhr</t>
  </si>
  <si>
    <t>Göttersbacher Strasse</t>
  </si>
  <si>
    <t>Eberbacher Weg</t>
  </si>
  <si>
    <t>Martha von Opel Weg</t>
  </si>
  <si>
    <t>Balduinstraße für Motorräder - täglich von 22:00 Uhr bis 06:00 Uhr - gesperrt</t>
  </si>
  <si>
    <t>Haselnußweg im Stadtteil Boxberg</t>
  </si>
  <si>
    <t>Stümpfelbacher Strasse</t>
  </si>
  <si>
    <t>Im Stadtgebiet Freudenstadt sind diverse Kurgebiete für Motorräder in der Zeit von 13:00 bis 15:00 Uhr und von 22:00 bis 06:00 Uhr gesperrt. Als einzige Durchgangsstraße ist die Lauterbadstraße (L 460) in der Zeit von 22:00 bis 06:00 Uhr gesperrt. Die Sperrungen sind in Freudenstadt auch für Anwohner bindend.</t>
  </si>
  <si>
    <t>Kursondergebiete bestehen Sperrungen (Beschränkung auf 13 - 15 Uhr und 22 - 6 Uhr) für Motorräder in folgenden Straßen: Hartranftstraße, Friedrich-Ebert-Straße, Eugen-King-Straße, Kolpingstraße Bismarckstraße, Tannenstraße, Gerhardt-Hauptmann-Weg, Ikarusweg, Landhausstraße, Herrenfelder Straße, Hermann-Hesse-Straße, Hohenrieder Straße, Herzog-Eberhard-Straße, König-Wilhelm-Straße und Beethovenstraße.</t>
  </si>
  <si>
    <t>20.00 Uhr bis 06.00 Uhr gesperrt. Folgende Straßen sind davon betroffen: Mathildenbadstraße, Feuerseestraße, Badgasse, Kirchgasse, Pfarrhausgasse, Burgviertel, Untere und obere Turmgasse, Hauptstraße, Marktrain, Salzgasse, Langgasse, Schafgasse, Schulstraße, Klostergasse, Bollwerkgasse, Neutor-straße, Entengasse, Marktplatz.</t>
  </si>
  <si>
    <t>22 - 6 Uhr für die Kernstadt Bad Wildbads (die Umfahrung von Bad Wildbads Kernstadt ist jedoch weiterhin durch den Meisterntunnel möglich).</t>
  </si>
  <si>
    <t>Bad Liebenzell direkt und im Stadtteil Unterhaugstett besteht das Verbot zwischen 22.00 und 6.00 Uhr.</t>
  </si>
  <si>
    <t>"Stadtgebiet Bad Teinach-Zavelstein gilt für den Stadtteil Bad Teinach ein Nachtfahrverbot für Motorräder. Das VZ 255 ist an sämtlichen Ortseingängen von Bad Teinach mit dem Zusatz ""22 - 6 h"" angebracht. Das Nachtfahrverbot gilt auch für Anwohner!!!"</t>
  </si>
  <si>
    <t>L 564 in Bad Herrenalb in der Zeit zwischen 22.00 Uhr und 6.00 Uhr</t>
  </si>
  <si>
    <t>"Markwardstraße ab Burgstraße bzw. die Asselsteinstraße ab Straße ""Südring"" in Annweiler. Hier gilt das Durchfahrtsverbot ganzjährig von 22:00 Uhr bis 05:00 Uhr "</t>
  </si>
  <si>
    <t>Kurtalstraße (B427) ab der L 508 bis zum westlich Ortsende 21:00 bis 7:00 Uhr gesperrt. (Anmerkung von mir: Sperrung ist nicht bis Dahn! Lediglich Richtung Dahn. ca.2km)</t>
  </si>
  <si>
    <t>gesamte Innenstadt. In Bad Dürrheim gibt es ein Durchfahrtsverbot für Motorräder. In der Zeit von 13:00 Uhr - 14:00 Uhr und von 22:00 Uhr - 06:00 Uhr.</t>
  </si>
  <si>
    <t>Bad Krozingen und Ortsteile Nur im Kurgebiet (Herbert-Hellmann-Allee/Thörachstraße) ein Durchfahrtsverbot für Motorräder nach Z. 255 StVo für die Nachtstunden zwischen 22 Uhr und 6 Uhr.</t>
  </si>
  <si>
    <t>Vordertodtmoos gilt ein Verkehrsverbot für Krafträder saisonal jedes Jahr in der Zeit vom 01.06. bis 31.10. Dabei handelt es sich um ein Nachtfahrverbot, welches in der Zeit von 23.00 bis 06.00 Uhr Gültigkeit hat</t>
  </si>
  <si>
    <t>20.00 - 06.00 Uhr Innenstadt Waldshut (die Beschilderung steht in der Kaiserstraße Höhe Krankenhaus in FR Innenstadt und in der Waldtorstraße Einmündung B 34 in FR Innenstadt). Diese Verbote gelten auch für Anlieger</t>
  </si>
  <si>
    <t>Nachtfahrverbot</t>
  </si>
  <si>
    <t>Innerhalb des Stadtkernbereiches von St. Blasien gilt ganzjährig ein Verkehrsverbot für Krafträder in der Zeit von 22.00 bis 06.00 Uhr.</t>
  </si>
  <si>
    <t>Im gesamten Ort Höchenschwand gilt saisonal vom 02. Mai bis 31.Oktober ein Fahrverbot für Zweiräder in der Zeit von 20.00 bis 06.00 Uhr.</t>
  </si>
  <si>
    <t>Kellerstraße sowie die Sebastianstraße, beide aus Richtung Proviantstraße, in der nordöstlichen Altstadt gesperrt. 20 - 5 Uhr</t>
  </si>
  <si>
    <t>"22 - 6 Uhr ""Spindeltal"" (St 2225)"</t>
  </si>
  <si>
    <t>Im Ortskern von Bad Grünenbach gibt es ein saisonelles (01.04. - 31.10.) Durchfahrtsverbot für Motorräder in der Nacht von 22:00 bis 06:00 Uhr. Gilt auch für die Anwohner in diesem Bereich.</t>
  </si>
  <si>
    <t>Zwanziger Straße ab Höhe Inselhalle Parkplatz (P4) in der Zeit von 21 bis 6 Uhr</t>
  </si>
  <si>
    <t>Historische Altstadt sowie das Kurgebiet von 22:00 bis 06:00 Uhr für Motorräder gesperrt. Eine Umfahrung ist über die Achse Schützenstraße/Bahnhofstraße/Bleichestraße/Friedhofstraße und umgekehrt möglich. Anwohner haben die Möglichkeit eine Ausnahmegenehmigung beantragen. Gäste von Hotels im gesperrten Bereich können ebenfalls eine für die Dauer des Hotelaufenthalts befristete Ausnahmegenehmigung erhalten.</t>
  </si>
  <si>
    <t>Altstadtsperrung (Franziskanerstr. - Christophstr. bzw. Jakob-Kessenring-Str. - Marktstr./Hafenstraße) von 0 - 5 Uhr - Sperrung der St. Ulrich-Straße zwischen den Einmündungen Nußdorfer Str. und Mühlbachstr. von 22 - 6 Uhr - Sperrung Kurgebiet (zwischen der Straße Auf dem Stein und der Uhlandstr. ab der Einmündung Breitlestraße) von 20 - 8 Uhr</t>
  </si>
  <si>
    <t>Zufahrt von der L 201 in die Seestraße und in Richtung Schulstraße von 22 - 06 Uhr</t>
  </si>
  <si>
    <t>von 20 bis 5 Uhr (im PKW-Fahr-Verbotsgebiet bis 6 Uhr) Am Burgberg zwischen Weintraubengasse, Rathausplatz, Stöpselgasse und Burgstr.</t>
  </si>
  <si>
    <t>St.Johannes-Straße (Ortsteil Kreutles) von 22 - 6 Uhr</t>
  </si>
  <si>
    <t>Altstadt 22-6 Uhr</t>
  </si>
  <si>
    <t>Bürgermeister-Vogel-Straße zwischen Abzweigung von der Waldschmidtstraße und der Schleinkofer Straße . Die Sperrung ist von 22-6 Uhr.</t>
  </si>
  <si>
    <t>Finkenweg mit Zusatzschild 20-6h Kötztinger Straße Richtung Marktplatz ab Kreuzung Bahnhofstraße mit Zusatzschild 20-6h</t>
  </si>
  <si>
    <t>"Theresienklinik (Domerschulstraße/ Am Bruderhof) ""22h-6h"""</t>
  </si>
  <si>
    <t>Hindenburgstraße, Marktplatz, Martin-Reinhard-Straße, Bamberger Straße, Rathausstraße, Schlundstraße 22.00- 06.00 Uhr</t>
  </si>
  <si>
    <t>Bad Bocklet (KG 16) besteht ein Fahrverbot von 13 - 15h und 21 - 6h</t>
  </si>
  <si>
    <t>Bad Brückenau Staatsstraßen 2289 und 3180 ein Nachtfahrverbot (22 - 6 h).</t>
  </si>
  <si>
    <t>Stadtteil Staatsbad in der Zeit von 22.00 Uhr bis 06.00 Uhr</t>
  </si>
  <si>
    <t>Lediglich im Kurgebiet (Erlenbachweg) ist das Einfahren mit Krafträdern zwischen 20 Uhr und 6 Uhr verboten.</t>
  </si>
  <si>
    <t>"Bergstr. (ab Einmündung Hochstr.) - VZ 255 ""20-6h"" (Krankenhaus) - Hainstr. (zwischen Bremer Str. und August-Bebel-Str.) - VZ 255 ""20-6h"" (Krankenhaus) - Arrenberger Str. Höhe Hausnummer 18 - 68 (Einbahnstraße) bzw. Einmündung Masurenstraße - Senefelder Straße Simonsstraße 6 - 25 bzw. Einmündung Moritzstraße - Senefelder Straße VZ 255 ""22 - 6 h"" (Krankenhaus) - Hütter Str. ab Herichhauser Str, Am Ehrenmal ab Hauptstr. übergehend in Hütter Str. VZ 255 ""21-6 h"" (Altenheim)"</t>
  </si>
  <si>
    <t>Hauptstraße im Teilbereich zwischen Urbanstraße und Stadtstraße. Diese Sperrung ist zeitlich beschränkt von 20 - 7 Uhr. Ferner ist die Mercystraße innerhalb des Zeitraums von 20 - 7 h für Motorräder gesperrt . Eine Sperrung für Krafträder besteht weiterhin auf der Eschholzstraße im Zeitraum zwischen 22 - 6 h.</t>
  </si>
  <si>
    <t>Scheßlitz</t>
  </si>
  <si>
    <t>Sperrung der B22 an Wochenenden und Feiertagen</t>
  </si>
  <si>
    <t>Herscheid</t>
  </si>
  <si>
    <t>Art der Sperrung</t>
  </si>
  <si>
    <t xml:space="preserve"> D-86866</t>
  </si>
  <si>
    <t>Mickhausen</t>
  </si>
  <si>
    <r>
      <t xml:space="preserve">"Mickhauser Berg" A16 Von Mickhausen nach Schwabmünchen gesperrt. </t>
    </r>
    <r>
      <rPr>
        <b/>
        <sz val="10"/>
        <color indexed="8"/>
        <rFont val="Arial"/>
        <family val="2"/>
      </rPr>
      <t>Besonderheit: Nur in Richtung Schwabmünchen gesperrt!</t>
    </r>
    <r>
      <rPr>
        <sz val="10"/>
        <color indexed="8"/>
        <rFont val="Arial"/>
      </rPr>
      <t xml:space="preserve"> Auf ein Jahr befristet.</t>
    </r>
  </si>
  <si>
    <t>Hohnstein</t>
  </si>
  <si>
    <t>S165 zwischen Polenztalstrasse und Hocksteinschänke</t>
  </si>
  <si>
    <t>ID</t>
  </si>
  <si>
    <t>1. April bis 31.Oktober Vollsperrung der L707 (Nordhelle) zwischen der Zufahrt zum Robert-Kolb-Turm und der Einmündung L 696 bei Herscheid-Reblin</t>
  </si>
  <si>
    <t>29456 SaSo -Hitzacker -Neu Darchau</t>
  </si>
  <si>
    <t>1848 SaSo -Hohnstein -Rathewalde</t>
  </si>
  <si>
    <t>31737 SaSo -Möllenbeck -Eiergrund</t>
  </si>
  <si>
    <t>"Sperrung der Strecke ""Möllenbecker Wald"" zwischen Krankenhagen und Möllenbeck. Die Sperrung betrifft alle motorisierten Zweiräder an Sonn- und Feiertagen. Nun auch noch an Samstagen" 1.4.-30.9.</t>
  </si>
  <si>
    <t>31737 Voll -Rolfshagen -Westendorf</t>
  </si>
  <si>
    <t>31867 So Nienstedter Pass</t>
  </si>
  <si>
    <t>35080 Voll -Bottenhorn -Schlierbach</t>
  </si>
  <si>
    <t>35625 Voll -Hüttenberg -Münchholzhausen</t>
  </si>
  <si>
    <t>35625 Voll -Hochelheim -Hüttenberg</t>
  </si>
  <si>
    <t>35641 Voll -Bonbaden -Schöffengrund</t>
  </si>
  <si>
    <t>38315 Voll -Altenrode -Werlaburgdorf</t>
  </si>
  <si>
    <t>42929 Voll -Käfringhausen -Könenmühle</t>
  </si>
  <si>
    <t>51545 SaSo -Spurkenbach -Waldbröl</t>
  </si>
  <si>
    <t>51766 SaSo -Remshagen -Bickenbach</t>
  </si>
  <si>
    <t>52152 SaSo -Woffelsbach -Streckenborn</t>
  </si>
  <si>
    <t>56323 Voll -Dieblich -Waldesch</t>
  </si>
  <si>
    <t>56864 Voll -Bad Bertrich -Reil</t>
  </si>
  <si>
    <t>von 8:00-17:00 und 19:00-6:00 Uhr gesperrt</t>
  </si>
  <si>
    <t>58239 SaSo -Ergste -Stübbecken</t>
  </si>
  <si>
    <t>58285 Voll -Ennepetal</t>
  </si>
  <si>
    <t>58339 Voll -Breckerfeld -Priorei</t>
  </si>
  <si>
    <t>59581 SaSo -Meschede -Hirschberg</t>
  </si>
  <si>
    <t>59821 SaSo -Arnsberg -Sundern</t>
  </si>
  <si>
    <t>61279 Voll -Grävenwiesbach -Waldsolms</t>
  </si>
  <si>
    <t>64668 SaSo -Zotzenbach -Wald-Michelbach</t>
  </si>
  <si>
    <t>64743 SaSo -Hetzbach -Kailbach</t>
  </si>
  <si>
    <t>Bundesland</t>
  </si>
  <si>
    <t>64759 SaSo -Sensbachtal -Beerfelden</t>
  </si>
  <si>
    <t>67468 SaSo -Elmstein -Erfenstein</t>
  </si>
  <si>
    <t>72336 SaSo -Tieringen</t>
  </si>
  <si>
    <t>72639 SaSo -Neuffen -Hülben</t>
  </si>
  <si>
    <t>79100 SaSo -Schauinsland 1</t>
  </si>
  <si>
    <t>79100 SaSo -Schauinsland 2</t>
  </si>
  <si>
    <t>79674 Voll -Dorf -Präg</t>
  </si>
  <si>
    <t>82431 SaSo -Urfeld</t>
  </si>
  <si>
    <t>82438 Voll -Murnau -Oberau</t>
  </si>
  <si>
    <t>86866 SaS0 -Birkach</t>
  </si>
  <si>
    <t>91174 SaSo -Enderndorf -Spalt</t>
  </si>
  <si>
    <t>91788 Voll -Bieswang -Zimmern</t>
  </si>
  <si>
    <t>95503 Voll -Barnreuth</t>
  </si>
  <si>
    <t>96110 SaSo -Würgau -Steinfeld</t>
  </si>
  <si>
    <t>98544 Voll -Oberhof -Zella-Mehlis</t>
  </si>
  <si>
    <t>Zeitweise Sperrung durch Klappschilder</t>
  </si>
  <si>
    <t>Mintelonline Karte</t>
  </si>
  <si>
    <t>Straßenbezeichnung</t>
  </si>
  <si>
    <t>Straßenname</t>
  </si>
  <si>
    <t>Name der Örtlichkeit</t>
  </si>
  <si>
    <t>Nordhelle</t>
  </si>
  <si>
    <t>NRW</t>
  </si>
  <si>
    <t>L 707</t>
  </si>
  <si>
    <t>Ebbestrasse</t>
  </si>
  <si>
    <t>Polenztal</t>
  </si>
  <si>
    <t>Sachsen</t>
  </si>
  <si>
    <t>S 165</t>
  </si>
  <si>
    <t>BU</t>
  </si>
  <si>
    <t>K19/K36</t>
  </si>
  <si>
    <t>Elbuferstraße</t>
  </si>
  <si>
    <t>Niedersachsen</t>
  </si>
  <si>
    <t>Elbufer</t>
  </si>
  <si>
    <t>Zwischen den Bundesstraßen B 3 und B 292 mit einem ganzjährigen Durchfahrtsverbot belegt. Der Anliegerverkehr ist hierbei ausgenommen. Ein Motorrad-Fahrverbot besteht in der Rochusstraße in Mingolsheim ab dem Kreuzungsbereich Richtung Osten.</t>
  </si>
  <si>
    <t>Unabhängigkeitsstraße Westendorf</t>
  </si>
  <si>
    <t>K 74</t>
  </si>
  <si>
    <t>Stolzenegge</t>
  </si>
  <si>
    <t>x</t>
  </si>
  <si>
    <t>K18</t>
  </si>
  <si>
    <t>Kreisstraße Nr. 18, südlich von Dabringhausen zwischen den Ortslagen Coenenmühle und Engerfeld</t>
  </si>
  <si>
    <t>Vollsperrung aufgehoben</t>
  </si>
  <si>
    <t>L 128</t>
  </si>
  <si>
    <t>L 165</t>
  </si>
  <si>
    <t>B 236</t>
  </si>
  <si>
    <t>Schauinslandstrasse</t>
  </si>
  <si>
    <t>Schauinsland</t>
  </si>
  <si>
    <t>L 124</t>
  </si>
  <si>
    <t>Baden-Württemberg</t>
  </si>
  <si>
    <t>Polenztalstrasse</t>
  </si>
  <si>
    <t>Webrelevant</t>
  </si>
  <si>
    <t>Dateiname</t>
  </si>
  <si>
    <t>Nienstedter Pass</t>
  </si>
  <si>
    <t>L 401</t>
  </si>
  <si>
    <t>K 80</t>
  </si>
  <si>
    <t>Hessen</t>
  </si>
  <si>
    <t>K 355</t>
  </si>
  <si>
    <t>B 256</t>
  </si>
  <si>
    <t xml:space="preserve">B7 </t>
  </si>
  <si>
    <t>Osemundstraße
Prioreier Straße</t>
  </si>
  <si>
    <t>L 701</t>
  </si>
  <si>
    <t>L 685</t>
  </si>
  <si>
    <t>Sunderner Str.
In der Flamke</t>
  </si>
  <si>
    <t>Ochsenkopf</t>
  </si>
  <si>
    <t>L 3409</t>
  </si>
  <si>
    <t>Kreidacher Höhe</t>
  </si>
  <si>
    <t>Stallenkandel</t>
  </si>
  <si>
    <t>Beerfelden- Oberzent</t>
  </si>
  <si>
    <t>L3120</t>
  </si>
  <si>
    <t>Sennsbacher Str.</t>
  </si>
  <si>
    <t>Elmsteiner Tal</t>
  </si>
  <si>
    <t>Rheinland-Pfalz</t>
  </si>
  <si>
    <t>L 499</t>
  </si>
  <si>
    <t>Johanniskreuz Str.</t>
  </si>
  <si>
    <t>Bayern</t>
  </si>
  <si>
    <t>S 2387</t>
  </si>
  <si>
    <t>L 2163</t>
  </si>
  <si>
    <t>B 22</t>
  </si>
  <si>
    <t>RH 13</t>
  </si>
  <si>
    <t xml:space="preserve"> </t>
  </si>
  <si>
    <t>Meta Titel</t>
  </si>
  <si>
    <t>Seiten Name / Pfad Name</t>
  </si>
  <si>
    <t>Beschreibung</t>
  </si>
  <si>
    <t>Pfad</t>
  </si>
  <si>
    <t>Pfad sauber</t>
  </si>
  <si>
    <t>Sprendlingen</t>
  </si>
  <si>
    <t>L415</t>
  </si>
  <si>
    <t>Ab dem 11. Aprill 2018 wurde die Strecke zwischen Sprendlingen und Ober- Hilbersheim für Motorräder gesperrt.</t>
  </si>
  <si>
    <t>Sprendlinger Strasse</t>
  </si>
  <si>
    <t>Würgauer Berg</t>
  </si>
  <si>
    <t>Feldberggebiet</t>
  </si>
  <si>
    <t>L3004, L3024, L3276</t>
  </si>
  <si>
    <t>Versuchssperrungen  
im Feldberggebiet für 
Motorradfahrer im Mai und September
Die Sperrung wird im Mai am 11.5. um null Uhr beginnen, sie endet am 19.5. um Mitternacht. Die zweite Sperrung findet im September statt und zwar beginnend am 7.9. null Uhr bis Sonntag, 15.9., 24 Uhr. Gesperrt wird die L 3004 ab Ortstafel Oberursel bis Ortstafel Schmitten, die L 3024 ab Sandplacken bis kurz vor der Feldbergzufahrt aus Richtung Sandplacken und die L3276 vom Sandplacken bis Oberreifenberg.</t>
  </si>
  <si>
    <t>Werlaburgdorf</t>
  </si>
  <si>
    <t>K83</t>
  </si>
  <si>
    <t>Westendorf</t>
  </si>
  <si>
    <t xml:space="preserve">Seit dem 10.Juli 2018 ist die K83 bei Werlaburgdorf für Motorräder gesperrt! Die Sperrung gilt vom 1. April bis zum 31. Oktober!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</si>
</sst>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0" formatCode="\D\-00000"/>
    <numFmt numFmtId="179" formatCode="&quot;#&quot;00000"/>
  </numFmts>
  <fonts count="18" x14ac:knownFonts="1">
    <font>
      <sz val="10"/>
      <name val="Arial"/>
    </font>
    <font>
      <sz val="10"/>
      <color indexed="8"/>
      <name val="Arial"/>
    </font>
    <font>
      <b/>
      <sz val="10"/>
      <color indexed="8"/>
      <name val="Arial"/>
    </font>
    <font>
      <b/>
      <sz val="10"/>
      <color indexed="8"/>
      <name val="Arial"/>
      <family val="2"/>
    </font>
    <font>
      <sz val="10"/>
      <color indexed="8"/>
      <name val="Arial"/>
      <family val="2"/>
    </font>
    <font>
      <sz val="10"/>
      <name val="Arial"/>
      <family val="2"/>
    </font>
    <font>
      <sz val="9"/>
      <color indexed="81"/>
      <name val="Tahoma"/>
      <family val="2"/>
    </font>
    <font>
      <b/>
      <sz val="9"/>
      <color indexed="81"/>
      <name val="Tahoma"/>
      <family val="2"/>
    </font>
    <font>
      <b/>
      <sz val="10"/>
      <name val="Arial"/>
      <family val="2"/>
    </font>
    <font>
      <sz val="9"/>
      <color indexed="81"/>
      <name val="Segoe UI"/>
      <family val="2"/>
    </font>
    <font>
      <b/>
      <sz val="9"/>
      <color indexed="81"/>
      <name val="Segoe UI"/>
      <family val="2"/>
    </font>
    <font>
      <sz val="9"/>
      <color indexed="81"/>
      <name val="Segoe UI"/>
      <charset val="1"/>
    </font>
    <font>
      <b/>
      <sz val="9"/>
      <color indexed="81"/>
      <name val="Segoe UI"/>
      <charset val="1"/>
    </font>
    <font>
      <sz val="10"/>
      <color indexed="10"/>
      <name val="Arial"/>
      <family val="2"/>
    </font>
    <font>
      <sz val="10"/>
      <color indexed="8"/>
      <name val="Arial"/>
      <family val="2"/>
    </font>
    <font>
      <sz val="8"/>
      <name val="Arial"/>
    </font>
    <font>
      <sz val="11"/>
      <color theme="1"/>
      <name val="Calibri"/>
      <family val="2"/>
      <scheme val="minor"/>
    </font>
    <font>
      <u/>
      <sz val="10"/>
      <color theme="10"/>
      <name val="Arial"/>
      <family val="2"/>
    </font>
  </fonts>
  <fills count="13">
    <fill>
      <patternFill patternType="none"/>
    </fill>
    <fill>
      <patternFill patternType="gray125"/>
    </fill>
    <fill>
      <patternFill patternType="solid">
        <fgColor indexed="22"/>
        <bgColor indexed="64"/>
      </patternFill>
    </fill>
    <fill>
      <patternFill patternType="solid">
        <fgColor indexed="15"/>
        <bgColor indexed="64"/>
      </patternFill>
    </fill>
    <fill>
      <patternFill patternType="solid">
        <fgColor indexed="13"/>
        <bgColor indexed="64"/>
      </patternFill>
    </fill>
    <fill>
      <patternFill patternType="solid">
        <fgColor indexed="52"/>
        <bgColor indexed="64"/>
      </patternFill>
    </fill>
    <fill>
      <patternFill patternType="solid">
        <fgColor indexed="9"/>
        <bgColor indexed="64"/>
      </patternFill>
    </fill>
    <fill>
      <patternFill patternType="solid">
        <fgColor indexed="10"/>
        <bgColor indexed="64"/>
      </patternFill>
    </fill>
    <fill>
      <patternFill patternType="solid">
        <fgColor indexed="29"/>
        <bgColor indexed="64"/>
      </patternFill>
    </fill>
    <fill>
      <patternFill patternType="solid">
        <fgColor indexed="50"/>
        <bgColor indexed="64"/>
      </patternFill>
    </fill>
    <fill>
      <patternFill patternType="solid">
        <fgColor indexed="17"/>
        <bgColor indexed="64"/>
      </patternFill>
    </fill>
    <fill>
      <patternFill patternType="solid">
        <fgColor rgb="FF92D050"/>
        <bgColor indexed="64"/>
      </patternFill>
    </fill>
    <fill>
      <patternFill patternType="solid">
        <fgColor rgb="FFFF0000"/>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17" fillId="0" borderId="0" applyNumberFormat="0" applyFill="0" applyBorder="0" applyAlignment="0" applyProtection="0">
      <alignment vertical="top"/>
      <protection locked="0"/>
    </xf>
    <xf numFmtId="0" fontId="16" fillId="0" borderId="0"/>
  </cellStyleXfs>
  <cellXfs count="74">
    <xf numFmtId="0" fontId="0" fillId="0" borderId="0" xfId="0"/>
    <xf numFmtId="0" fontId="2" fillId="2" borderId="1" xfId="0" applyFont="1" applyFill="1" applyBorder="1" applyAlignment="1">
      <alignment vertical="top"/>
    </xf>
    <xf numFmtId="0" fontId="1" fillId="3" borderId="1" xfId="0" applyFont="1" applyFill="1" applyBorder="1"/>
    <xf numFmtId="0" fontId="1" fillId="4" borderId="1" xfId="0" applyFont="1" applyFill="1" applyBorder="1"/>
    <xf numFmtId="0" fontId="0" fillId="4" borderId="1" xfId="0" applyFill="1" applyBorder="1"/>
    <xf numFmtId="0" fontId="1" fillId="5" borderId="1" xfId="0" applyFont="1" applyFill="1" applyBorder="1"/>
    <xf numFmtId="0" fontId="0" fillId="5" borderId="1" xfId="0" applyFill="1" applyBorder="1"/>
    <xf numFmtId="170" fontId="2" fillId="2" borderId="1" xfId="0" applyNumberFormat="1" applyFont="1" applyFill="1" applyBorder="1" applyAlignment="1">
      <alignment vertical="top"/>
    </xf>
    <xf numFmtId="170" fontId="0" fillId="0" borderId="0" xfId="0" applyNumberFormat="1"/>
    <xf numFmtId="0" fontId="4" fillId="4" borderId="1" xfId="0" applyFont="1" applyFill="1" applyBorder="1"/>
    <xf numFmtId="0" fontId="0" fillId="6" borderId="0" xfId="0" applyFill="1"/>
    <xf numFmtId="0" fontId="4" fillId="4" borderId="1" xfId="0" applyFont="1" applyFill="1" applyBorder="1" applyAlignment="1">
      <alignment vertical="top"/>
    </xf>
    <xf numFmtId="0" fontId="5" fillId="0" borderId="0" xfId="0" applyFont="1"/>
    <xf numFmtId="49" fontId="17" fillId="0" borderId="0" xfId="1" applyNumberFormat="1" applyAlignment="1" applyProtection="1"/>
    <xf numFmtId="0" fontId="17" fillId="0" borderId="0" xfId="1" applyAlignment="1" applyProtection="1"/>
    <xf numFmtId="170" fontId="1" fillId="7" borderId="1" xfId="0" applyNumberFormat="1" applyFont="1" applyFill="1" applyBorder="1" applyAlignment="1">
      <alignment vertical="top"/>
    </xf>
    <xf numFmtId="0" fontId="0" fillId="7" borderId="0" xfId="0" applyFill="1"/>
    <xf numFmtId="170" fontId="13" fillId="7" borderId="1" xfId="0" applyNumberFormat="1" applyFont="1" applyFill="1" applyBorder="1" applyAlignment="1">
      <alignment vertical="top"/>
    </xf>
    <xf numFmtId="0" fontId="1" fillId="7" borderId="1" xfId="0" applyFont="1" applyFill="1" applyBorder="1" applyAlignment="1">
      <alignment vertical="top" wrapText="1"/>
    </xf>
    <xf numFmtId="0" fontId="1" fillId="7" borderId="1" xfId="0" applyFont="1" applyFill="1" applyBorder="1" applyAlignment="1">
      <alignment vertical="top"/>
    </xf>
    <xf numFmtId="170" fontId="3" fillId="2" borderId="1" xfId="0" applyNumberFormat="1" applyFont="1" applyFill="1" applyBorder="1" applyAlignment="1">
      <alignment vertical="top"/>
    </xf>
    <xf numFmtId="170" fontId="0" fillId="7" borderId="1" xfId="0" applyNumberFormat="1" applyFill="1" applyBorder="1" applyAlignment="1">
      <alignment vertical="top"/>
    </xf>
    <xf numFmtId="0" fontId="8" fillId="0" borderId="0" xfId="0" applyFont="1"/>
    <xf numFmtId="170" fontId="1" fillId="8" borderId="1" xfId="0" applyNumberFormat="1" applyFont="1" applyFill="1" applyBorder="1" applyAlignment="1">
      <alignment vertical="top"/>
    </xf>
    <xf numFmtId="0" fontId="1" fillId="8" borderId="1" xfId="0" applyFont="1" applyFill="1" applyBorder="1"/>
    <xf numFmtId="0" fontId="1" fillId="8" borderId="1" xfId="0" applyFont="1" applyFill="1" applyBorder="1" applyAlignment="1">
      <alignment vertical="top"/>
    </xf>
    <xf numFmtId="0" fontId="1" fillId="8" borderId="1" xfId="0" applyFont="1" applyFill="1" applyBorder="1" applyAlignment="1">
      <alignment vertical="top" wrapText="1"/>
    </xf>
    <xf numFmtId="170" fontId="1" fillId="9" borderId="1" xfId="0" applyNumberFormat="1" applyFont="1" applyFill="1" applyBorder="1" applyAlignment="1">
      <alignment vertical="top"/>
    </xf>
    <xf numFmtId="0" fontId="1" fillId="9" borderId="1" xfId="0" applyFont="1" applyFill="1" applyBorder="1"/>
    <xf numFmtId="0" fontId="1" fillId="9" borderId="1" xfId="0" applyFont="1" applyFill="1" applyBorder="1" applyAlignment="1">
      <alignment vertical="top"/>
    </xf>
    <xf numFmtId="0" fontId="1" fillId="9" borderId="1" xfId="0" applyFont="1" applyFill="1" applyBorder="1" applyAlignment="1">
      <alignment vertical="top" wrapText="1"/>
    </xf>
    <xf numFmtId="0" fontId="4" fillId="9" borderId="1" xfId="0" applyFont="1" applyFill="1" applyBorder="1" applyAlignment="1">
      <alignment vertical="top" wrapText="1"/>
    </xf>
    <xf numFmtId="0" fontId="0" fillId="9" borderId="1" xfId="0" applyFill="1" applyBorder="1"/>
    <xf numFmtId="0" fontId="1" fillId="7" borderId="1" xfId="0" applyFont="1" applyFill="1" applyBorder="1"/>
    <xf numFmtId="0" fontId="1" fillId="7" borderId="0" xfId="0" applyFont="1" applyFill="1" applyAlignment="1">
      <alignment vertical="top"/>
    </xf>
    <xf numFmtId="0" fontId="5" fillId="7" borderId="0" xfId="0" applyFont="1" applyFill="1"/>
    <xf numFmtId="170" fontId="1" fillId="9" borderId="1" xfId="0" applyNumberFormat="1" applyFont="1" applyFill="1" applyBorder="1" applyAlignment="1">
      <alignment horizontal="right" vertical="top"/>
    </xf>
    <xf numFmtId="0" fontId="4" fillId="9" borderId="1" xfId="0" applyFont="1" applyFill="1" applyBorder="1"/>
    <xf numFmtId="0" fontId="0" fillId="7" borderId="1" xfId="0" applyFill="1" applyBorder="1"/>
    <xf numFmtId="0" fontId="0" fillId="7" borderId="1" xfId="0" applyFill="1" applyBorder="1" applyAlignment="1">
      <alignment vertical="top"/>
    </xf>
    <xf numFmtId="0" fontId="0" fillId="7" borderId="0" xfId="0" applyFill="1" applyAlignment="1">
      <alignment vertical="top"/>
    </xf>
    <xf numFmtId="0" fontId="4" fillId="9" borderId="1" xfId="0" applyFont="1" applyFill="1" applyBorder="1" applyAlignment="1">
      <alignment vertical="top"/>
    </xf>
    <xf numFmtId="170" fontId="4" fillId="9" borderId="1" xfId="0" applyNumberFormat="1" applyFont="1" applyFill="1" applyBorder="1" applyAlignment="1">
      <alignment vertical="top"/>
    </xf>
    <xf numFmtId="0" fontId="3" fillId="9" borderId="1" xfId="0" applyFont="1" applyFill="1" applyBorder="1" applyAlignment="1">
      <alignment vertical="top"/>
    </xf>
    <xf numFmtId="0" fontId="4" fillId="7" borderId="1" xfId="0" applyFont="1" applyFill="1" applyBorder="1"/>
    <xf numFmtId="0" fontId="5" fillId="9" borderId="0" xfId="0" applyFont="1" applyFill="1"/>
    <xf numFmtId="0" fontId="0" fillId="0" borderId="0" xfId="0" applyAlignment="1">
      <alignment horizontal="center"/>
    </xf>
    <xf numFmtId="170" fontId="3" fillId="2" borderId="1" xfId="0" applyNumberFormat="1" applyFont="1" applyFill="1" applyBorder="1" applyAlignment="1">
      <alignment horizontal="center" vertical="top"/>
    </xf>
    <xf numFmtId="0" fontId="17" fillId="6" borderId="0" xfId="1" applyFill="1" applyAlignment="1" applyProtection="1">
      <alignment horizontal="center"/>
    </xf>
    <xf numFmtId="0" fontId="0" fillId="7" borderId="0" xfId="0" applyFill="1" applyAlignment="1">
      <alignment horizontal="center"/>
    </xf>
    <xf numFmtId="0" fontId="17" fillId="0" borderId="0" xfId="1" applyAlignment="1" applyProtection="1">
      <alignment horizontal="center"/>
    </xf>
    <xf numFmtId="0" fontId="4" fillId="7" borderId="1" xfId="0" applyFont="1" applyFill="1" applyBorder="1" applyAlignment="1">
      <alignment vertical="top"/>
    </xf>
    <xf numFmtId="0" fontId="4" fillId="10" borderId="1" xfId="0" applyFont="1" applyFill="1" applyBorder="1"/>
    <xf numFmtId="170" fontId="14" fillId="7" borderId="1" xfId="0" applyNumberFormat="1" applyFont="1" applyFill="1" applyBorder="1" applyAlignment="1">
      <alignment horizontal="center" vertical="center"/>
    </xf>
    <xf numFmtId="0" fontId="0" fillId="9" borderId="0" xfId="0" applyFill="1"/>
    <xf numFmtId="0" fontId="17" fillId="0" borderId="0" xfId="1" applyAlignment="1" applyProtection="1"/>
    <xf numFmtId="170" fontId="0" fillId="0" borderId="0" xfId="0" applyNumberFormat="1" applyAlignment="1">
      <alignment vertical="top"/>
    </xf>
    <xf numFmtId="0" fontId="0" fillId="0" borderId="0" xfId="0" applyAlignment="1">
      <alignment vertical="top"/>
    </xf>
    <xf numFmtId="179" fontId="8" fillId="0" borderId="0" xfId="0" applyNumberFormat="1" applyFont="1"/>
    <xf numFmtId="179" fontId="4" fillId="0" borderId="1" xfId="0" applyNumberFormat="1" applyFont="1" applyBorder="1" applyAlignment="1">
      <alignment vertical="top"/>
    </xf>
    <xf numFmtId="179" fontId="1" fillId="0" borderId="1" xfId="0" applyNumberFormat="1" applyFont="1" applyBorder="1" applyAlignment="1">
      <alignment vertical="top"/>
    </xf>
    <xf numFmtId="179" fontId="0" fillId="0" borderId="0" xfId="0" applyNumberFormat="1"/>
    <xf numFmtId="0" fontId="5" fillId="6" borderId="0" xfId="0" applyFont="1" applyFill="1"/>
    <xf numFmtId="0" fontId="4" fillId="9" borderId="2" xfId="0" applyFont="1" applyFill="1" applyBorder="1" applyAlignment="1">
      <alignment vertical="top"/>
    </xf>
    <xf numFmtId="0" fontId="1" fillId="11" borderId="1" xfId="0" applyFont="1" applyFill="1" applyBorder="1"/>
    <xf numFmtId="0" fontId="1" fillId="11" borderId="1" xfId="0" applyFont="1" applyFill="1" applyBorder="1" applyAlignment="1">
      <alignment vertical="top"/>
    </xf>
    <xf numFmtId="0" fontId="1" fillId="11" borderId="1" xfId="0" applyFont="1" applyFill="1" applyBorder="1" applyAlignment="1">
      <alignment vertical="top" wrapText="1"/>
    </xf>
    <xf numFmtId="170" fontId="1" fillId="11" borderId="1" xfId="0" applyNumberFormat="1" applyFont="1" applyFill="1" applyBorder="1" applyAlignment="1">
      <alignment vertical="top"/>
    </xf>
    <xf numFmtId="0" fontId="1" fillId="11" borderId="2" xfId="0" applyFont="1" applyFill="1" applyBorder="1" applyAlignment="1">
      <alignment vertical="top"/>
    </xf>
    <xf numFmtId="170" fontId="1" fillId="0" borderId="1" xfId="0" applyNumberFormat="1" applyFont="1" applyBorder="1" applyAlignment="1">
      <alignment vertical="top"/>
    </xf>
    <xf numFmtId="0" fontId="1" fillId="12" borderId="1" xfId="0" applyFont="1" applyFill="1" applyBorder="1"/>
    <xf numFmtId="0" fontId="1" fillId="12" borderId="1" xfId="0" applyFont="1" applyFill="1" applyBorder="1" applyAlignment="1">
      <alignment vertical="top"/>
    </xf>
    <xf numFmtId="0" fontId="1" fillId="12" borderId="1" xfId="0" applyFont="1" applyFill="1" applyBorder="1" applyAlignment="1">
      <alignment vertical="top" wrapText="1"/>
    </xf>
    <xf numFmtId="0" fontId="4" fillId="11" borderId="1" xfId="0" applyFont="1" applyFill="1" applyBorder="1" applyAlignment="1">
      <alignment vertical="top" wrapText="1"/>
    </xf>
  </cellXfs>
  <cellStyles count="3">
    <cellStyle name="Link" xfId="1" builtinId="8"/>
    <cellStyle name="Standard" xfId="0" builtinId="0"/>
    <cellStyle name="Standard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google.com/maps/d/embed?mid=12cGBwKzBfUkawiT2pbgPepmGPUk&amp;ll=47.92949480778362%2C7.868348904296454&amp;z=14" TargetMode="External"/><Relationship Id="rId21" Type="http://schemas.openxmlformats.org/officeDocument/2006/relationships/hyperlink" Target="https://www.google.com/maps/d/embed?mid=12cGBwKzBfUkawiT2pbgPepmGPUk&amp;ll=49.57455752396091%2C9.020600674019079&amp;z=13" TargetMode="External"/><Relationship Id="rId42" Type="http://schemas.openxmlformats.org/officeDocument/2006/relationships/hyperlink" Target="http://www.bikerunion.de/roadcheck/index.php?r=blockings%2Fview&amp;id=216" TargetMode="External"/><Relationship Id="rId47" Type="http://schemas.openxmlformats.org/officeDocument/2006/relationships/hyperlink" Target="http://www.bikerunion.de/45" TargetMode="External"/><Relationship Id="rId63" Type="http://schemas.openxmlformats.org/officeDocument/2006/relationships/hyperlink" Target="http://www.bikerunion.de/roadcheck/index.php?r=blockings%2Fview&amp;id=85" TargetMode="External"/><Relationship Id="rId68" Type="http://schemas.openxmlformats.org/officeDocument/2006/relationships/hyperlink" Target="http://www.bikerunion.de/roadcheck/index.php?r=blockings%2Fview&amp;id=98" TargetMode="External"/><Relationship Id="rId84" Type="http://schemas.openxmlformats.org/officeDocument/2006/relationships/hyperlink" Target="http://www.bikerunion.de/roadcheck/index.php?r=blockings%2Fview&amp;id=134" TargetMode="External"/><Relationship Id="rId89" Type="http://schemas.openxmlformats.org/officeDocument/2006/relationships/comments" Target="../comments1.xml"/><Relationship Id="rId16" Type="http://schemas.openxmlformats.org/officeDocument/2006/relationships/hyperlink" Target="https://www.google.com/maps/d/embed?mid=12cGBwKzBfUkawiT2pbgPepmGPUk&amp;ll=51.2785847679125%2C7.464436686884369&amp;z=14" TargetMode="External"/><Relationship Id="rId11" Type="http://schemas.openxmlformats.org/officeDocument/2006/relationships/hyperlink" Target="https://www.google.com/maps/d/embed?mid=12cGBwKzBfUkawiT2pbgPepmGPUk&amp;ll=50.62723062363509%2C6.36720757381363&amp;z=14" TargetMode="External"/><Relationship Id="rId32" Type="http://schemas.openxmlformats.org/officeDocument/2006/relationships/hyperlink" Target="https://www.google.com/maps/d/embed?mid=12cGBwKzBfUkawiT2pbgPepmGPUk&amp;ll=49.16525343970159%2C10.900783047688947&amp;z=14" TargetMode="External"/><Relationship Id="rId37" Type="http://schemas.openxmlformats.org/officeDocument/2006/relationships/hyperlink" Target="http://www.bikerunion.de/roadcheck/index.php?r=blockings%2Fview&amp;id=3" TargetMode="External"/><Relationship Id="rId53" Type="http://schemas.openxmlformats.org/officeDocument/2006/relationships/hyperlink" Target="http://www.bikerunion.de/roadcheck/index.php?r=blockings%2Fview&amp;id=53" TargetMode="External"/><Relationship Id="rId58" Type="http://schemas.openxmlformats.org/officeDocument/2006/relationships/hyperlink" Target="http://www.bikerunion.de/roadcheck/index.php?r=blockings%2Fview&amp;id=65" TargetMode="External"/><Relationship Id="rId74" Type="http://schemas.openxmlformats.org/officeDocument/2006/relationships/hyperlink" Target="http://www.bikerunion.de/roadcheck/index.php?r=blockings%2Fview&amp;id=139" TargetMode="External"/><Relationship Id="rId79" Type="http://schemas.openxmlformats.org/officeDocument/2006/relationships/hyperlink" Target="http://www.bikerunion.de/roadcheck/index.php?r=blockings%2Fview&amp;id=122" TargetMode="External"/><Relationship Id="rId5" Type="http://schemas.openxmlformats.org/officeDocument/2006/relationships/hyperlink" Target="https://www.google.com/maps/d/embed?mid=12cGBwKzBfUkawiT2pbgPepmGPUk&amp;ll=50.539317643231925%2C8.568657054946925&amp;z=14" TargetMode="External"/><Relationship Id="rId14" Type="http://schemas.openxmlformats.org/officeDocument/2006/relationships/hyperlink" Target="https://www.google.com/maps/d/embed?mid=12cGBwKzBfUkawiT2pbgPepmGPUk&amp;ll=51.399041094921095%2C7.556126172534164&amp;z=13" TargetMode="External"/><Relationship Id="rId22" Type="http://schemas.openxmlformats.org/officeDocument/2006/relationships/hyperlink" Target="https://www.google.com/maps/d/embed?mid=12cGBwKzBfUkawiT2pbgPepmGPUk&amp;ll=49.55027796905845%2C8.989342100463887&amp;z=14" TargetMode="External"/><Relationship Id="rId27" Type="http://schemas.openxmlformats.org/officeDocument/2006/relationships/hyperlink" Target="https://www.google.com/maps/d/embed?mid=12cGBwKzBfUkawiT2pbgPepmGPUk&amp;ll=47.91450744728146%2C7.885874250237521&amp;z=15" TargetMode="External"/><Relationship Id="rId30" Type="http://schemas.openxmlformats.org/officeDocument/2006/relationships/hyperlink" Target="https://www.google.com/maps/d/embed?mid=12cGBwKzBfUkawiT2pbgPepmGPUk&amp;ll=47.59594324461519%2C11.177171304071862&amp;z=15" TargetMode="External"/><Relationship Id="rId35" Type="http://schemas.openxmlformats.org/officeDocument/2006/relationships/hyperlink" Target="https://www.google.com/maps/d/embed?mid=12cGBwKzBfUkawiT2pbgPepmGPUk&amp;ll=49.97792706964037%2C11.099345563507086&amp;z=16" TargetMode="External"/><Relationship Id="rId43" Type="http://schemas.openxmlformats.org/officeDocument/2006/relationships/hyperlink" Target="http://www.bikerunion.de/roadcheck/index.php?r=blockings%2Fview&amp;id=7" TargetMode="External"/><Relationship Id="rId48" Type="http://schemas.openxmlformats.org/officeDocument/2006/relationships/hyperlink" Target="http://www.bikerunion.de/roadcheck/index.php?r=blockings%2Fview&amp;id=143" TargetMode="External"/><Relationship Id="rId56" Type="http://schemas.openxmlformats.org/officeDocument/2006/relationships/hyperlink" Target="http://www.bikerunion.de/roadcheck/index.php?r=blockings%2Fview&amp;id=63" TargetMode="External"/><Relationship Id="rId64" Type="http://schemas.openxmlformats.org/officeDocument/2006/relationships/hyperlink" Target="http://www.bikerunion.de/roadcheck/index.php?r=blockings%2Fview&amp;id=182" TargetMode="External"/><Relationship Id="rId69" Type="http://schemas.openxmlformats.org/officeDocument/2006/relationships/hyperlink" Target="http://www.bikerunion.de/roadcheck/index.php?r=blockings%2Fview&amp;id=98" TargetMode="External"/><Relationship Id="rId77" Type="http://schemas.openxmlformats.org/officeDocument/2006/relationships/hyperlink" Target="http://www.bikerunion.de/roadcheck/index.php?r=blockings%2Fview&amp;id=137" TargetMode="External"/><Relationship Id="rId8" Type="http://schemas.openxmlformats.org/officeDocument/2006/relationships/hyperlink" Target="https://www.google.com/maps/d/embed?mid=12cGBwKzBfUkawiT2pbgPepmGPUk&amp;ll=52.05566327397402%2C10.496811068436841&amp;z=14" TargetMode="External"/><Relationship Id="rId51" Type="http://schemas.openxmlformats.org/officeDocument/2006/relationships/hyperlink" Target="http://www.bikerunion.de/roadcheck/index.php?r=blockings%2Fview&amp;id=218" TargetMode="External"/><Relationship Id="rId72" Type="http://schemas.openxmlformats.org/officeDocument/2006/relationships/hyperlink" Target="http://www.bikerunion.de/roadcheck/index.php?r=blockings%2Fview&amp;id=103" TargetMode="External"/><Relationship Id="rId80" Type="http://schemas.openxmlformats.org/officeDocument/2006/relationships/hyperlink" Target="http://www.bikerunion.de/roadcheck/index.php?r=blockings%2Fview&amp;id=206" TargetMode="External"/><Relationship Id="rId85" Type="http://schemas.openxmlformats.org/officeDocument/2006/relationships/hyperlink" Target="http://www.bikerunion.de/roadcheck/index.php?r=blockings%2Fview&amp;id=164" TargetMode="External"/><Relationship Id="rId3" Type="http://schemas.openxmlformats.org/officeDocument/2006/relationships/hyperlink" Target="https://www.google.com/maps/d/embed?mid=12cGBwKzBfUkawiT2pbgPepmGPUk&amp;ll=52.26514229637875%2C9.44721766548389&amp;z=13" TargetMode="External"/><Relationship Id="rId12" Type="http://schemas.openxmlformats.org/officeDocument/2006/relationships/hyperlink" Target="https://www.google.com/maps/d/embed?mid=12cGBwKzBfUkawiT2pbgPepmGPUk&amp;ll=50.29551817467409%2C7.515852098808864&amp;z=14" TargetMode="External"/><Relationship Id="rId17" Type="http://schemas.openxmlformats.org/officeDocument/2006/relationships/hyperlink" Target="https://www.google.com/maps/d/embed?mid=12cGBwKzBfUkawiT2pbgPepmGPUk&amp;ll=51.40949423343095%2C8.269872333251897&amp;z=13" TargetMode="External"/><Relationship Id="rId25" Type="http://schemas.openxmlformats.org/officeDocument/2006/relationships/hyperlink" Target="https://www.google.com/maps/d/embed?mid=12cGBwKzBfUkawiT2pbgPepmGPUk&amp;ll=48.54573640133528%2C9.3772603543091&amp;z=14" TargetMode="External"/><Relationship Id="rId33" Type="http://schemas.openxmlformats.org/officeDocument/2006/relationships/hyperlink" Target="https://www.google.com/maps/d/embed?mid=12cGBwKzBfUkawiT2pbgPepmGPUk&amp;ll=48.92944055004555%2C10.994996862365724&amp;z=14" TargetMode="External"/><Relationship Id="rId38" Type="http://schemas.openxmlformats.org/officeDocument/2006/relationships/hyperlink" Target="http://www.bikerunion.de/21" TargetMode="External"/><Relationship Id="rId46" Type="http://schemas.openxmlformats.org/officeDocument/2006/relationships/hyperlink" Target="http://www.bikerunion.de/roadcheck/index.php?r=blockings%2Fview&amp;id=124" TargetMode="External"/><Relationship Id="rId59" Type="http://schemas.openxmlformats.org/officeDocument/2006/relationships/hyperlink" Target="http://www.bikerunion.de/roadcheck/index.php?r=blockings%2Fview&amp;id=72" TargetMode="External"/><Relationship Id="rId67" Type="http://schemas.openxmlformats.org/officeDocument/2006/relationships/hyperlink" Target="http://www.bikerunion.de/roadcheck/index.php?r=blockings%2Fview&amp;id=96" TargetMode="External"/><Relationship Id="rId20" Type="http://schemas.openxmlformats.org/officeDocument/2006/relationships/hyperlink" Target="https://www.google.com/maps/d/embed?mid=12cGBwKzBfUkawiT2pbgPepmGPUk&amp;ll=49.58489587066649%2C8.772433076673678&amp;z=13" TargetMode="External"/><Relationship Id="rId41" Type="http://schemas.openxmlformats.org/officeDocument/2006/relationships/hyperlink" Target="http://www.bikerunion.de/roadcheck/index.php?r=blockings%2Fview&amp;id=141" TargetMode="External"/><Relationship Id="rId54" Type="http://schemas.openxmlformats.org/officeDocument/2006/relationships/hyperlink" Target="https://www.google.com/maps/d/embed?mid=12cGBwKzBfUkawiT2pbgPepmGPUk&amp;ll=51.08482147995215%2C7.188816423832577&amp;z=15" TargetMode="External"/><Relationship Id="rId62" Type="http://schemas.openxmlformats.org/officeDocument/2006/relationships/hyperlink" Target="http://www.bikerunion.de/roadcheck/index.php?r=blockings%2Fview&amp;id=80" TargetMode="External"/><Relationship Id="rId70" Type="http://schemas.openxmlformats.org/officeDocument/2006/relationships/hyperlink" Target="http://www.bikerunion.de/roadcheck/index.php?r=blockings%2Fview&amp;id=102" TargetMode="External"/><Relationship Id="rId75" Type="http://schemas.openxmlformats.org/officeDocument/2006/relationships/hyperlink" Target="http://www.bikerunion.de/roadcheck/index.php?r=blockings%2Fview&amp;id=116" TargetMode="External"/><Relationship Id="rId83" Type="http://schemas.openxmlformats.org/officeDocument/2006/relationships/hyperlink" Target="http://www.bikerunion.de/roadcheck/index.php?r=blockings%2Fview&amp;id=207" TargetMode="External"/><Relationship Id="rId88" Type="http://schemas.openxmlformats.org/officeDocument/2006/relationships/vmlDrawing" Target="../drawings/vmlDrawing1.vml"/><Relationship Id="rId1" Type="http://schemas.openxmlformats.org/officeDocument/2006/relationships/hyperlink" Target="https://www.google.com/maps/d/embed?mid=12cGBwKzBfUkawiT2pbgPepmGPUk&amp;ll=52.15930785719862%2C9.062619433490113&amp;z=13" TargetMode="External"/><Relationship Id="rId6" Type="http://schemas.openxmlformats.org/officeDocument/2006/relationships/hyperlink" Target="https://www.google.com/maps/d/embed?mid=12cGBwKzBfUkawiT2pbgPepmGPUk&amp;ll=50.51833907587774%2C8.595389941666895&amp;z=14" TargetMode="External"/><Relationship Id="rId15" Type="http://schemas.openxmlformats.org/officeDocument/2006/relationships/hyperlink" Target="https://www.google.com/maps/d/embed?mid=12cGBwKzBfUkawiT2pbgPepmGPUk&amp;ll=51.31191097888556%2C7.32886984012157&amp;z=15" TargetMode="External"/><Relationship Id="rId23" Type="http://schemas.openxmlformats.org/officeDocument/2006/relationships/hyperlink" Target="https://www.google.com/maps/d/embed?mid=12cGBwKzBfUkawiT2pbgPepmGPUk&amp;ll=49.358426038405376%2C7.89183113704496&amp;z=12" TargetMode="External"/><Relationship Id="rId28" Type="http://schemas.openxmlformats.org/officeDocument/2006/relationships/hyperlink" Target="https://www.google.com/maps/d/embed?mid=12cGBwKzBfUkawiT2pbgPepmGPUk&amp;ll=47.784496225834566%2C7.968821036987265&amp;z=16" TargetMode="External"/><Relationship Id="rId36" Type="http://schemas.openxmlformats.org/officeDocument/2006/relationships/hyperlink" Target="https://www.google.com/maps/d/embed?mid=12cGBwKzBfUkawiT2pbgPepmGPUk&amp;ll=50.6766878741746%2C10.682465817267257&amp;z=15" TargetMode="External"/><Relationship Id="rId49" Type="http://schemas.openxmlformats.org/officeDocument/2006/relationships/hyperlink" Target="https://www.google.com/maps/d/embed?mid=12cGBwKzBfUkawiT2pbgPepmGPUk&amp;ll=53.199060040354745%2C10.931710459603096&amp;z=12" TargetMode="External"/><Relationship Id="rId57" Type="http://schemas.openxmlformats.org/officeDocument/2006/relationships/hyperlink" Target="http://www.bikerunion.de/roadcheck/index.php?r=blockings%2Fview&amp;id=154" TargetMode="External"/><Relationship Id="rId10" Type="http://schemas.openxmlformats.org/officeDocument/2006/relationships/hyperlink" Target="https://www.google.com/maps/d/embed?mid=12cGBwKzBfUkawiT2pbgPepmGPUk&amp;ll=51.01157107420867%2C7.427830973510709&amp;z=15" TargetMode="External"/><Relationship Id="rId31" Type="http://schemas.openxmlformats.org/officeDocument/2006/relationships/hyperlink" Target="https://www.google.com/maps/d/embed?mid=12cGBwKzBfUkawiT2pbgPepmGPUk&amp;ll=48.227168757731434%2C10.649788841835175&amp;z=15" TargetMode="External"/><Relationship Id="rId44" Type="http://schemas.openxmlformats.org/officeDocument/2006/relationships/hyperlink" Target="http://www.bikerunion.de/roadcheck/index.php?r=blockings%2Fview&amp;id=217" TargetMode="External"/><Relationship Id="rId52" Type="http://schemas.openxmlformats.org/officeDocument/2006/relationships/hyperlink" Target="http://www.bikerunion.de/roadcheck/index.php?r=blockings%2Fview&amp;id=197" TargetMode="External"/><Relationship Id="rId60" Type="http://schemas.openxmlformats.org/officeDocument/2006/relationships/hyperlink" Target="http://www.bikerunion.de/roadcheck/index.php?r=blockings%2Fview&amp;id=209" TargetMode="External"/><Relationship Id="rId65" Type="http://schemas.openxmlformats.org/officeDocument/2006/relationships/hyperlink" Target="http://www.bikerunion.de/roadcheck/index.php?r=blockings%2Fview&amp;id=94" TargetMode="External"/><Relationship Id="rId73" Type="http://schemas.openxmlformats.org/officeDocument/2006/relationships/hyperlink" Target="http://www.bikerunion.de/roadcheck/index.php?r=blockings%2Fview&amp;id=105" TargetMode="External"/><Relationship Id="rId78" Type="http://schemas.openxmlformats.org/officeDocument/2006/relationships/hyperlink" Target="http://www.bikerunion.de/roadcheck/index.php?r=blockings%2Fview&amp;id=120" TargetMode="External"/><Relationship Id="rId81" Type="http://schemas.openxmlformats.org/officeDocument/2006/relationships/hyperlink" Target="http://www.bikerunion.de/roadcheck/index.php?r=blockings%2Fview&amp;id=133" TargetMode="External"/><Relationship Id="rId86" Type="http://schemas.openxmlformats.org/officeDocument/2006/relationships/hyperlink" Target="http://www.bikerunion.de/roadcheck/index.php?r=blockings%2Fview&amp;id=135" TargetMode="External"/><Relationship Id="rId4" Type="http://schemas.openxmlformats.org/officeDocument/2006/relationships/hyperlink" Target="https://www.google.com/maps/d/embed?mid=12cGBwKzBfUkawiT2pbgPepmGPUk&amp;ll=50.7764598076243%2C8.469751100608846&amp;z=14" TargetMode="External"/><Relationship Id="rId9" Type="http://schemas.openxmlformats.org/officeDocument/2006/relationships/hyperlink" Target="https://www.google.com/maps/d/embed?mid=12cGBwKzBfUkawiT2pbgPepmGPUk&amp;ll=50.8484358535601%2C7.590565581970168&amp;z=15" TargetMode="External"/><Relationship Id="rId13" Type="http://schemas.openxmlformats.org/officeDocument/2006/relationships/hyperlink" Target="https://www.google.com/maps/d/embed?mid=12cGBwKzBfUkawiT2pbgPepmGPUk&amp;ll=50.048154676079484%2C7.037988073974589&amp;z=13" TargetMode="External"/><Relationship Id="rId18" Type="http://schemas.openxmlformats.org/officeDocument/2006/relationships/hyperlink" Target="https://www.google.com/maps/d/embed?mid=12cGBwKzBfUkawiT2pbgPepmGPUk&amp;ll=51.35947245889273%2C8.020169649198579&amp;z=14" TargetMode="External"/><Relationship Id="rId39" Type="http://schemas.openxmlformats.org/officeDocument/2006/relationships/hyperlink" Target="http://www.bikerunion.de/165" TargetMode="External"/><Relationship Id="rId34" Type="http://schemas.openxmlformats.org/officeDocument/2006/relationships/hyperlink" Target="https://www.google.com/maps/d/embed?mid=12cGBwKzBfUkawiT2pbgPepmGPUk&amp;ll=49.86013960252298%2C11.489556561576194&amp;z=16" TargetMode="External"/><Relationship Id="rId50" Type="http://schemas.openxmlformats.org/officeDocument/2006/relationships/hyperlink" Target="https://www.google.com/maps/d/embed?mid=12cGBwKzBfUkawiT2pbgPepmGPUk&amp;ll=50.981688182033245%2C14.101332832389971&amp;z=15" TargetMode="External"/><Relationship Id="rId55" Type="http://schemas.openxmlformats.org/officeDocument/2006/relationships/hyperlink" Target="http://www.bikerunion.de/roadcheck/index.php?r=blockings%2Fview&amp;id=54" TargetMode="External"/><Relationship Id="rId76" Type="http://schemas.openxmlformats.org/officeDocument/2006/relationships/hyperlink" Target="http://www.bikerunion.de/roadcheck/index.php?r=blockings%2Fview&amp;id=205" TargetMode="External"/><Relationship Id="rId7" Type="http://schemas.openxmlformats.org/officeDocument/2006/relationships/hyperlink" Target="https://www.google.com/maps/d/embed?mid=12cGBwKzBfUkawiT2pbgPepmGPUk&amp;ll=50.496885585176784%2C8.447284322753944&amp;z=15" TargetMode="External"/><Relationship Id="rId71" Type="http://schemas.openxmlformats.org/officeDocument/2006/relationships/hyperlink" Target="http://www.bikerunion.de/roadcheck/index.php?r=blockings%2Fview&amp;id=104" TargetMode="External"/><Relationship Id="rId2" Type="http://schemas.openxmlformats.org/officeDocument/2006/relationships/hyperlink" Target="https://www.google.com/maps/d/embed?mid=12cGBwKzBfUkawiT2pbgPepmGPUk&amp;ll=52.21414655224054%2C9.122307214471562&amp;z=13" TargetMode="External"/><Relationship Id="rId29" Type="http://schemas.openxmlformats.org/officeDocument/2006/relationships/hyperlink" Target="https://www.google.com/maps/d/embed?mid=12cGBwKzBfUkawiT2pbgPepmGPUk&amp;ll=47.631629752863034%2C11.344358294377116&amp;z=14" TargetMode="External"/><Relationship Id="rId24" Type="http://schemas.openxmlformats.org/officeDocument/2006/relationships/hyperlink" Target="https://www.google.com/maps/d/embed?mid=12cGBwKzBfUkawiT2pbgPepmGPUk&amp;ll=48.22381819946891%2C8.846914859587287&amp;z=14" TargetMode="External"/><Relationship Id="rId40" Type="http://schemas.openxmlformats.org/officeDocument/2006/relationships/hyperlink" Target="http://www.bikerunion.de/roadcheck/index.php?r=blockings%2Fview&amp;id=148" TargetMode="External"/><Relationship Id="rId45" Type="http://schemas.openxmlformats.org/officeDocument/2006/relationships/hyperlink" Target="http://www.bikerunion.de/roadcheck/index.php?r=blockings%2Fview&amp;id=22" TargetMode="External"/><Relationship Id="rId66" Type="http://schemas.openxmlformats.org/officeDocument/2006/relationships/hyperlink" Target="http://www.bikerunion.de/roadcheck/index.php?r=blockings%2Fview&amp;id=95" TargetMode="External"/><Relationship Id="rId87" Type="http://schemas.openxmlformats.org/officeDocument/2006/relationships/printerSettings" Target="../printerSettings/printerSettings1.bin"/><Relationship Id="rId61" Type="http://schemas.openxmlformats.org/officeDocument/2006/relationships/hyperlink" Target="http://www.bikerunion.de/roadcheck/index.php?r=blockings%2Fview&amp;id=147" TargetMode="External"/><Relationship Id="rId82" Type="http://schemas.openxmlformats.org/officeDocument/2006/relationships/hyperlink" Target="http://www.bikerunion.de/roadcheck/index.php?r=blockings%2Fview&amp;id=153" TargetMode="External"/><Relationship Id="rId19" Type="http://schemas.openxmlformats.org/officeDocument/2006/relationships/hyperlink" Target="https://www.google.com/maps/d/embed?mid=12cGBwKzBfUkawiT2pbgPepmGPUk&amp;ll=50.415250086033915%2C8.456099193432124&amp;z=1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168"/>
  <sheetViews>
    <sheetView topLeftCell="D1" zoomScale="70" zoomScaleNormal="70" workbookViewId="0">
      <pane ySplit="1" topLeftCell="A23" activePane="bottomLeft" state="frozen"/>
      <selection pane="bottomLeft" activeCell="L45" sqref="L45"/>
    </sheetView>
  </sheetViews>
  <sheetFormatPr baseColWidth="10" defaultRowHeight="13.2" x14ac:dyDescent="0.25"/>
  <cols>
    <col min="1" max="1" width="6" style="46" customWidth="1"/>
    <col min="2" max="2" width="35" customWidth="1"/>
    <col min="3" max="3" width="8.6640625" style="61" customWidth="1"/>
    <col min="4" max="4" width="11.5546875" style="8" customWidth="1"/>
    <col min="5" max="5" width="32.33203125" customWidth="1"/>
    <col min="6" max="6" width="17.109375" customWidth="1"/>
    <col min="7" max="7" width="14.5546875" customWidth="1"/>
    <col min="8" max="8" width="18.44140625" customWidth="1"/>
    <col min="9" max="9" width="8.33203125" customWidth="1"/>
    <col min="10" max="10" width="16.6640625" customWidth="1"/>
    <col min="11" max="11" width="58.6640625" customWidth="1"/>
  </cols>
  <sheetData>
    <row r="1" spans="1:12" ht="12.75" customHeight="1" x14ac:dyDescent="0.25">
      <c r="A1" s="47" t="s">
        <v>345</v>
      </c>
      <c r="B1" s="20" t="s">
        <v>334</v>
      </c>
      <c r="C1" s="58" t="s">
        <v>289</v>
      </c>
      <c r="D1" s="7" t="s">
        <v>0</v>
      </c>
      <c r="E1" s="1" t="s">
        <v>283</v>
      </c>
      <c r="F1" s="22" t="s">
        <v>337</v>
      </c>
      <c r="G1" s="1" t="s">
        <v>1</v>
      </c>
      <c r="H1" s="22" t="s">
        <v>317</v>
      </c>
      <c r="I1" s="22" t="s">
        <v>335</v>
      </c>
      <c r="J1" s="22" t="s">
        <v>336</v>
      </c>
      <c r="K1" s="1" t="s">
        <v>2</v>
      </c>
      <c r="L1" s="22" t="s">
        <v>366</v>
      </c>
    </row>
    <row r="2" spans="1:12" s="10" customFormat="1" ht="12.75" customHeight="1" x14ac:dyDescent="0.25">
      <c r="A2" s="48" t="s">
        <v>354</v>
      </c>
      <c r="B2" s="13" t="s">
        <v>292</v>
      </c>
      <c r="C2" s="59">
        <v>10</v>
      </c>
      <c r="D2" s="42">
        <v>1848</v>
      </c>
      <c r="E2" s="11" t="s">
        <v>136</v>
      </c>
      <c r="F2" s="41" t="s">
        <v>342</v>
      </c>
      <c r="G2" s="41" t="s">
        <v>287</v>
      </c>
      <c r="H2" s="41" t="s">
        <v>343</v>
      </c>
      <c r="I2" s="41" t="s">
        <v>344</v>
      </c>
      <c r="J2" s="41" t="s">
        <v>365</v>
      </c>
      <c r="K2" s="43" t="s">
        <v>288</v>
      </c>
      <c r="L2" s="62" t="s">
        <v>354</v>
      </c>
    </row>
    <row r="3" spans="1:12" ht="12.75" customHeight="1" x14ac:dyDescent="0.25">
      <c r="A3" s="49"/>
      <c r="C3" s="60">
        <v>20</v>
      </c>
      <c r="D3" s="23">
        <v>4103</v>
      </c>
      <c r="E3" s="24" t="s">
        <v>82</v>
      </c>
      <c r="F3" s="24"/>
      <c r="G3" s="25" t="s">
        <v>33</v>
      </c>
      <c r="H3" s="25"/>
      <c r="I3" s="25"/>
      <c r="J3" s="25"/>
      <c r="K3" s="26" t="s">
        <v>34</v>
      </c>
    </row>
    <row r="4" spans="1:12" ht="12.75" customHeight="1" x14ac:dyDescent="0.25">
      <c r="A4" s="49"/>
      <c r="B4" s="16"/>
      <c r="C4" s="60">
        <v>30</v>
      </c>
      <c r="D4" s="23">
        <v>6618</v>
      </c>
      <c r="E4" s="24" t="s">
        <v>136</v>
      </c>
      <c r="F4" s="24"/>
      <c r="G4" s="25" t="s">
        <v>116</v>
      </c>
      <c r="H4" s="25"/>
      <c r="I4" s="25"/>
      <c r="J4" s="25"/>
      <c r="K4" s="26" t="s">
        <v>87</v>
      </c>
    </row>
    <row r="5" spans="1:12" ht="12.75" customHeight="1" x14ac:dyDescent="0.25">
      <c r="A5"/>
      <c r="C5" s="59">
        <v>40</v>
      </c>
      <c r="D5" s="23">
        <v>18225</v>
      </c>
      <c r="E5" s="2" t="s">
        <v>257</v>
      </c>
      <c r="F5" s="24"/>
      <c r="G5" s="25" t="s">
        <v>137</v>
      </c>
      <c r="H5" s="25"/>
      <c r="I5" s="25"/>
      <c r="J5" s="25"/>
      <c r="K5" s="26" t="s">
        <v>209</v>
      </c>
    </row>
    <row r="6" spans="1:12" ht="12.75" customHeight="1" x14ac:dyDescent="0.25">
      <c r="A6" s="49"/>
      <c r="B6" s="16"/>
      <c r="C6" s="59">
        <v>50</v>
      </c>
      <c r="D6" s="23">
        <v>21710</v>
      </c>
      <c r="E6" s="5" t="s">
        <v>82</v>
      </c>
      <c r="F6" s="24"/>
      <c r="G6" s="25" t="s">
        <v>3</v>
      </c>
      <c r="H6" s="25"/>
      <c r="I6" s="25"/>
      <c r="J6" s="25"/>
      <c r="K6" s="26" t="s">
        <v>4</v>
      </c>
    </row>
    <row r="7" spans="1:12" ht="12.75" customHeight="1" x14ac:dyDescent="0.25">
      <c r="A7" s="50" t="s">
        <v>354</v>
      </c>
      <c r="B7" s="16"/>
      <c r="C7" s="60">
        <v>60</v>
      </c>
      <c r="D7" s="23">
        <v>21714</v>
      </c>
      <c r="E7" s="5" t="s">
        <v>82</v>
      </c>
      <c r="F7" s="24"/>
      <c r="G7" s="25" t="s">
        <v>5</v>
      </c>
      <c r="H7" s="25"/>
      <c r="I7" s="25"/>
      <c r="J7" s="25"/>
      <c r="K7" s="26" t="s">
        <v>6</v>
      </c>
    </row>
    <row r="8" spans="1:12" ht="12.75" customHeight="1" x14ac:dyDescent="0.25">
      <c r="A8"/>
      <c r="C8" s="60">
        <v>70</v>
      </c>
      <c r="D8" s="23">
        <v>23570</v>
      </c>
      <c r="E8" s="2" t="s">
        <v>257</v>
      </c>
      <c r="F8" s="24"/>
      <c r="G8" s="25" t="s">
        <v>138</v>
      </c>
      <c r="H8" s="25"/>
      <c r="I8" s="25"/>
      <c r="J8" s="25"/>
      <c r="K8" s="26" t="s">
        <v>210</v>
      </c>
    </row>
    <row r="9" spans="1:12" ht="12.75" customHeight="1" x14ac:dyDescent="0.25">
      <c r="A9"/>
      <c r="C9" s="59">
        <v>80</v>
      </c>
      <c r="D9" s="23">
        <v>23669</v>
      </c>
      <c r="E9" s="2" t="s">
        <v>257</v>
      </c>
      <c r="F9" s="24"/>
      <c r="G9" s="25" t="s">
        <v>139</v>
      </c>
      <c r="H9" s="25"/>
      <c r="I9" s="25"/>
      <c r="J9" s="25"/>
      <c r="K9" s="26" t="s">
        <v>211</v>
      </c>
    </row>
    <row r="10" spans="1:12" ht="12.75" customHeight="1" x14ac:dyDescent="0.25">
      <c r="A10"/>
      <c r="C10" s="59">
        <v>90</v>
      </c>
      <c r="D10" s="23">
        <v>23683</v>
      </c>
      <c r="E10" s="2" t="s">
        <v>257</v>
      </c>
      <c r="F10" s="24"/>
      <c r="G10" s="25" t="s">
        <v>140</v>
      </c>
      <c r="H10" s="25"/>
      <c r="I10" s="25"/>
      <c r="J10" s="25"/>
      <c r="K10" s="26" t="s">
        <v>87</v>
      </c>
    </row>
    <row r="11" spans="1:12" ht="12.75" customHeight="1" x14ac:dyDescent="0.25">
      <c r="A11"/>
      <c r="C11" s="60">
        <v>100</v>
      </c>
      <c r="D11" s="23">
        <v>23701</v>
      </c>
      <c r="E11" s="2" t="s">
        <v>257</v>
      </c>
      <c r="F11" s="24"/>
      <c r="G11" s="25" t="s">
        <v>141</v>
      </c>
      <c r="H11" s="25"/>
      <c r="I11" s="25"/>
      <c r="J11" s="25"/>
      <c r="K11" s="26" t="s">
        <v>212</v>
      </c>
    </row>
    <row r="12" spans="1:12" ht="12.75" customHeight="1" x14ac:dyDescent="0.25">
      <c r="A12"/>
      <c r="C12" s="60">
        <v>110</v>
      </c>
      <c r="D12" s="23">
        <v>23714</v>
      </c>
      <c r="E12" s="2" t="s">
        <v>257</v>
      </c>
      <c r="F12" s="24"/>
      <c r="G12" s="25" t="s">
        <v>142</v>
      </c>
      <c r="H12" s="25"/>
      <c r="I12" s="25"/>
      <c r="J12" s="25"/>
      <c r="K12" s="26" t="s">
        <v>213</v>
      </c>
    </row>
    <row r="13" spans="1:12" ht="12.75" customHeight="1" x14ac:dyDescent="0.25">
      <c r="A13"/>
      <c r="C13" s="59">
        <v>120</v>
      </c>
      <c r="D13" s="23">
        <v>23743</v>
      </c>
      <c r="E13" s="2" t="s">
        <v>257</v>
      </c>
      <c r="F13" s="24"/>
      <c r="G13" s="25" t="s">
        <v>143</v>
      </c>
      <c r="H13" s="25"/>
      <c r="I13" s="25"/>
      <c r="J13" s="25"/>
      <c r="K13" s="26" t="s">
        <v>210</v>
      </c>
    </row>
    <row r="14" spans="1:12" ht="12.75" customHeight="1" x14ac:dyDescent="0.25">
      <c r="A14"/>
      <c r="C14" s="59">
        <v>130</v>
      </c>
      <c r="D14" s="23">
        <v>23923</v>
      </c>
      <c r="E14" s="2" t="s">
        <v>257</v>
      </c>
      <c r="F14" s="24"/>
      <c r="G14" s="25" t="s">
        <v>144</v>
      </c>
      <c r="H14" s="25"/>
      <c r="I14" s="25"/>
      <c r="J14" s="25"/>
      <c r="K14" s="26" t="s">
        <v>214</v>
      </c>
    </row>
    <row r="15" spans="1:12" ht="12.75" customHeight="1" x14ac:dyDescent="0.25">
      <c r="A15"/>
      <c r="C15" s="60">
        <v>140</v>
      </c>
      <c r="D15" s="23">
        <v>24235</v>
      </c>
      <c r="E15" s="2" t="s">
        <v>257</v>
      </c>
      <c r="F15" s="24"/>
      <c r="G15" s="25" t="s">
        <v>145</v>
      </c>
      <c r="H15" s="25"/>
      <c r="I15" s="25"/>
      <c r="J15" s="25"/>
      <c r="K15" s="26" t="s">
        <v>215</v>
      </c>
    </row>
    <row r="16" spans="1:12" ht="12.75" customHeight="1" x14ac:dyDescent="0.25">
      <c r="A16"/>
      <c r="C16" s="60">
        <v>150</v>
      </c>
      <c r="D16" s="23">
        <v>25826</v>
      </c>
      <c r="E16" s="2" t="s">
        <v>257</v>
      </c>
      <c r="F16" s="24"/>
      <c r="G16" s="25" t="s">
        <v>146</v>
      </c>
      <c r="H16" s="25"/>
      <c r="I16" s="25"/>
      <c r="J16" s="25"/>
      <c r="K16" s="26" t="s">
        <v>216</v>
      </c>
    </row>
    <row r="17" spans="1:12" ht="12.75" customHeight="1" x14ac:dyDescent="0.25">
      <c r="A17" s="50" t="s">
        <v>354</v>
      </c>
      <c r="C17" s="59">
        <v>160</v>
      </c>
      <c r="D17" s="23">
        <v>26160</v>
      </c>
      <c r="E17" s="5" t="s">
        <v>82</v>
      </c>
      <c r="F17" s="24"/>
      <c r="G17" s="25" t="s">
        <v>7</v>
      </c>
      <c r="H17" s="25"/>
      <c r="I17" s="25"/>
      <c r="J17" s="25"/>
      <c r="K17" s="26" t="s">
        <v>8</v>
      </c>
    </row>
    <row r="18" spans="1:12" ht="12.75" customHeight="1" x14ac:dyDescent="0.25">
      <c r="A18" s="50" t="s">
        <v>354</v>
      </c>
      <c r="C18" s="59">
        <v>170</v>
      </c>
      <c r="D18" s="23">
        <v>27476</v>
      </c>
      <c r="E18" s="5" t="s">
        <v>82</v>
      </c>
      <c r="F18" s="24"/>
      <c r="G18" s="25" t="s">
        <v>9</v>
      </c>
      <c r="H18" s="25"/>
      <c r="I18" s="25"/>
      <c r="J18" s="25"/>
      <c r="K18" s="26" t="s">
        <v>10</v>
      </c>
    </row>
    <row r="19" spans="1:12" ht="12.75" customHeight="1" x14ac:dyDescent="0.25">
      <c r="A19"/>
      <c r="C19" s="60">
        <v>180</v>
      </c>
      <c r="D19" s="23">
        <v>27576</v>
      </c>
      <c r="E19" s="2" t="s">
        <v>257</v>
      </c>
      <c r="F19" s="24"/>
      <c r="G19" s="25" t="s">
        <v>147</v>
      </c>
      <c r="H19" s="25"/>
      <c r="I19" s="25"/>
      <c r="J19" s="25"/>
      <c r="K19" s="26" t="s">
        <v>217</v>
      </c>
    </row>
    <row r="20" spans="1:12" ht="12.75" customHeight="1" x14ac:dyDescent="0.25">
      <c r="A20" s="50" t="s">
        <v>354</v>
      </c>
      <c r="B20" s="14" t="s">
        <v>291</v>
      </c>
      <c r="C20" s="60">
        <v>190</v>
      </c>
      <c r="D20" s="27">
        <v>29456</v>
      </c>
      <c r="E20" s="3" t="s">
        <v>136</v>
      </c>
      <c r="F20" s="37" t="s">
        <v>349</v>
      </c>
      <c r="G20" s="29" t="s">
        <v>84</v>
      </c>
      <c r="H20" s="41" t="s">
        <v>348</v>
      </c>
      <c r="I20" s="41" t="s">
        <v>346</v>
      </c>
      <c r="J20" s="41" t="s">
        <v>347</v>
      </c>
      <c r="K20" s="30" t="s">
        <v>85</v>
      </c>
      <c r="L20" s="63" t="s">
        <v>354</v>
      </c>
    </row>
    <row r="21" spans="1:12" ht="12.75" customHeight="1" x14ac:dyDescent="0.25">
      <c r="A21" s="49"/>
      <c r="C21" s="59">
        <v>200</v>
      </c>
      <c r="D21" s="23">
        <v>29549</v>
      </c>
      <c r="E21" s="5" t="s">
        <v>82</v>
      </c>
      <c r="F21" s="25"/>
      <c r="G21" s="25" t="s">
        <v>11</v>
      </c>
      <c r="H21" s="25"/>
      <c r="I21" s="25"/>
      <c r="J21" s="25"/>
      <c r="K21" s="26" t="s">
        <v>12</v>
      </c>
    </row>
    <row r="22" spans="1:12" ht="12.75" customHeight="1" x14ac:dyDescent="0.25">
      <c r="A22" s="50" t="s">
        <v>354</v>
      </c>
      <c r="C22" s="59">
        <v>210</v>
      </c>
      <c r="D22" s="23">
        <v>29574</v>
      </c>
      <c r="E22" s="5" t="s">
        <v>82</v>
      </c>
      <c r="F22" s="25"/>
      <c r="G22" s="25" t="s">
        <v>13</v>
      </c>
      <c r="H22" s="25"/>
      <c r="I22" s="25"/>
      <c r="J22" s="25"/>
      <c r="K22" s="26" t="s">
        <v>14</v>
      </c>
    </row>
    <row r="23" spans="1:12" ht="12.75" customHeight="1" x14ac:dyDescent="0.25">
      <c r="A23" s="50" t="s">
        <v>354</v>
      </c>
      <c r="C23" s="60">
        <v>220</v>
      </c>
      <c r="D23" s="23">
        <v>30890</v>
      </c>
      <c r="E23" s="3" t="s">
        <v>136</v>
      </c>
      <c r="F23" s="25"/>
      <c r="G23" s="25" t="s">
        <v>86</v>
      </c>
      <c r="H23" s="25"/>
      <c r="I23" s="25"/>
      <c r="J23" s="25"/>
      <c r="K23" s="26" t="s">
        <v>87</v>
      </c>
    </row>
    <row r="24" spans="1:12" ht="12.75" customHeight="1" x14ac:dyDescent="0.25">
      <c r="A24" s="50" t="s">
        <v>354</v>
      </c>
      <c r="B24" s="14" t="s">
        <v>296</v>
      </c>
      <c r="C24" s="60">
        <v>230</v>
      </c>
      <c r="D24" s="27">
        <v>31848</v>
      </c>
      <c r="E24" s="3" t="s">
        <v>136</v>
      </c>
      <c r="F24" s="28" t="s">
        <v>368</v>
      </c>
      <c r="G24" s="29" t="s">
        <v>88</v>
      </c>
      <c r="H24" s="41" t="s">
        <v>348</v>
      </c>
      <c r="I24" s="29" t="s">
        <v>369</v>
      </c>
      <c r="J24" s="19"/>
      <c r="K24" s="30" t="s">
        <v>89</v>
      </c>
      <c r="L24" s="63" t="s">
        <v>354</v>
      </c>
    </row>
    <row r="25" spans="1:12" ht="12.75" customHeight="1" x14ac:dyDescent="0.25">
      <c r="A25"/>
      <c r="C25" s="59">
        <v>240</v>
      </c>
      <c r="D25" s="23">
        <v>31542</v>
      </c>
      <c r="E25" s="2" t="s">
        <v>257</v>
      </c>
      <c r="F25" s="24"/>
      <c r="G25" s="25" t="s">
        <v>148</v>
      </c>
      <c r="H25" s="25"/>
      <c r="I25" s="25"/>
      <c r="J25" s="25"/>
      <c r="K25" s="26" t="s">
        <v>135</v>
      </c>
    </row>
    <row r="26" spans="1:12" ht="52.8" x14ac:dyDescent="0.25">
      <c r="A26" s="50" t="s">
        <v>354</v>
      </c>
      <c r="B26" s="14" t="s">
        <v>293</v>
      </c>
      <c r="C26" s="59">
        <v>250</v>
      </c>
      <c r="D26" s="27">
        <v>31737</v>
      </c>
      <c r="E26" s="3" t="s">
        <v>136</v>
      </c>
      <c r="F26" s="28"/>
      <c r="G26" s="29" t="s">
        <v>90</v>
      </c>
      <c r="H26" s="41" t="s">
        <v>348</v>
      </c>
      <c r="I26" s="29" t="s">
        <v>370</v>
      </c>
      <c r="J26" s="29"/>
      <c r="K26" s="31" t="s">
        <v>294</v>
      </c>
      <c r="L26" s="63" t="s">
        <v>354</v>
      </c>
    </row>
    <row r="27" spans="1:12" ht="12.75" customHeight="1" x14ac:dyDescent="0.25">
      <c r="A27" s="50" t="s">
        <v>354</v>
      </c>
      <c r="B27" s="14" t="s">
        <v>295</v>
      </c>
      <c r="C27" s="60">
        <v>260</v>
      </c>
      <c r="D27" s="27">
        <v>31737</v>
      </c>
      <c r="E27" s="6" t="s">
        <v>357</v>
      </c>
      <c r="F27" s="45" t="s">
        <v>351</v>
      </c>
      <c r="G27" s="29" t="s">
        <v>15</v>
      </c>
      <c r="H27" s="41" t="s">
        <v>348</v>
      </c>
      <c r="I27" s="41" t="s">
        <v>352</v>
      </c>
      <c r="J27" s="41" t="s">
        <v>353</v>
      </c>
      <c r="K27" s="30" t="s">
        <v>16</v>
      </c>
      <c r="L27" s="63" t="s">
        <v>354</v>
      </c>
    </row>
    <row r="28" spans="1:12" ht="12.75" customHeight="1" x14ac:dyDescent="0.25">
      <c r="A28" s="49"/>
      <c r="B28" s="16"/>
      <c r="C28" s="60">
        <v>270</v>
      </c>
      <c r="D28" s="15">
        <v>31867</v>
      </c>
      <c r="E28" s="3" t="s">
        <v>136</v>
      </c>
      <c r="F28" s="33"/>
      <c r="G28" s="19" t="s">
        <v>91</v>
      </c>
      <c r="H28" s="19"/>
      <c r="I28" s="19"/>
      <c r="J28" s="19"/>
      <c r="K28" s="18" t="s">
        <v>92</v>
      </c>
    </row>
    <row r="29" spans="1:12" ht="12.75" customHeight="1" x14ac:dyDescent="0.25">
      <c r="A29" s="49"/>
      <c r="C29" s="59">
        <v>280</v>
      </c>
      <c r="D29" s="23">
        <v>33758</v>
      </c>
      <c r="E29" s="5" t="s">
        <v>82</v>
      </c>
      <c r="F29" s="24"/>
      <c r="G29" s="25" t="s">
        <v>17</v>
      </c>
      <c r="H29" s="25"/>
      <c r="I29" s="25"/>
      <c r="J29" s="25"/>
      <c r="K29" s="26" t="s">
        <v>18</v>
      </c>
    </row>
    <row r="30" spans="1:12" ht="12.75" customHeight="1" x14ac:dyDescent="0.25">
      <c r="A30" s="50" t="s">
        <v>354</v>
      </c>
      <c r="B30" s="16"/>
      <c r="C30" s="59">
        <v>290</v>
      </c>
      <c r="D30" s="23">
        <v>34112</v>
      </c>
      <c r="E30" s="5" t="s">
        <v>82</v>
      </c>
      <c r="F30" s="24"/>
      <c r="G30" s="25" t="s">
        <v>19</v>
      </c>
      <c r="H30" s="25"/>
      <c r="I30" s="25"/>
      <c r="J30" s="25"/>
      <c r="K30" s="26" t="s">
        <v>20</v>
      </c>
    </row>
    <row r="31" spans="1:12" ht="12.75" customHeight="1" x14ac:dyDescent="0.25">
      <c r="A31" s="50" t="s">
        <v>354</v>
      </c>
      <c r="B31" s="14" t="s">
        <v>297</v>
      </c>
      <c r="C31" s="60">
        <v>300</v>
      </c>
      <c r="D31" s="15"/>
      <c r="E31" s="44" t="s">
        <v>82</v>
      </c>
      <c r="F31" s="44"/>
      <c r="G31" s="19"/>
      <c r="H31" s="19"/>
      <c r="I31" s="19"/>
      <c r="J31" s="19"/>
      <c r="K31" s="18"/>
    </row>
    <row r="32" spans="1:12" ht="12.75" customHeight="1" x14ac:dyDescent="0.25">
      <c r="A32" s="49"/>
      <c r="B32" s="16"/>
      <c r="C32" s="60">
        <v>310</v>
      </c>
      <c r="D32" s="15">
        <v>35619</v>
      </c>
      <c r="E32" s="33" t="s">
        <v>82</v>
      </c>
      <c r="F32" s="33"/>
      <c r="G32" s="19" t="s">
        <v>21</v>
      </c>
      <c r="H32" s="19"/>
      <c r="I32" s="19"/>
      <c r="J32" s="19"/>
      <c r="K32" s="18" t="s">
        <v>22</v>
      </c>
    </row>
    <row r="33" spans="1:12" ht="12.75" customHeight="1" x14ac:dyDescent="0.25">
      <c r="A33" s="49"/>
      <c r="B33" s="14" t="s">
        <v>298</v>
      </c>
      <c r="C33" s="59">
        <v>320</v>
      </c>
      <c r="D33" s="27">
        <v>35625</v>
      </c>
      <c r="E33" s="5" t="s">
        <v>82</v>
      </c>
      <c r="F33" s="28"/>
      <c r="G33" s="29" t="s">
        <v>23</v>
      </c>
      <c r="H33" s="29" t="s">
        <v>371</v>
      </c>
      <c r="I33" s="29" t="s">
        <v>372</v>
      </c>
      <c r="J33" s="29"/>
      <c r="K33" s="30" t="s">
        <v>24</v>
      </c>
      <c r="L33" s="63" t="s">
        <v>354</v>
      </c>
    </row>
    <row r="34" spans="1:12" ht="12.75" customHeight="1" x14ac:dyDescent="0.25">
      <c r="A34" s="49"/>
      <c r="B34" s="14" t="s">
        <v>299</v>
      </c>
      <c r="C34" s="59">
        <v>330</v>
      </c>
      <c r="D34" s="15"/>
      <c r="E34" s="33"/>
      <c r="F34" s="33"/>
      <c r="G34" s="19"/>
      <c r="H34" s="19"/>
      <c r="I34" s="19"/>
      <c r="J34" s="19"/>
      <c r="K34" s="18"/>
    </row>
    <row r="35" spans="1:12" ht="66" x14ac:dyDescent="0.25">
      <c r="A35" s="49"/>
      <c r="B35" s="14" t="s">
        <v>300</v>
      </c>
      <c r="C35" s="60">
        <v>340</v>
      </c>
      <c r="D35" s="27">
        <v>35641</v>
      </c>
      <c r="E35" s="5" t="s">
        <v>82</v>
      </c>
      <c r="F35" s="28"/>
      <c r="G35" s="29" t="s">
        <v>25</v>
      </c>
      <c r="H35" s="29" t="s">
        <v>371</v>
      </c>
      <c r="I35" s="29"/>
      <c r="J35" s="29"/>
      <c r="K35" s="30" t="s">
        <v>26</v>
      </c>
      <c r="L35" s="63" t="s">
        <v>354</v>
      </c>
    </row>
    <row r="36" spans="1:12" ht="12.75" customHeight="1" x14ac:dyDescent="0.25">
      <c r="A36"/>
      <c r="C36" s="60">
        <v>350</v>
      </c>
      <c r="D36" s="23">
        <v>36251</v>
      </c>
      <c r="E36" s="2" t="s">
        <v>257</v>
      </c>
      <c r="F36" s="24"/>
      <c r="G36" s="25" t="s">
        <v>149</v>
      </c>
      <c r="H36" s="25"/>
      <c r="I36" s="25"/>
      <c r="J36" s="25"/>
      <c r="K36" s="26" t="s">
        <v>218</v>
      </c>
    </row>
    <row r="37" spans="1:12" ht="12.75" customHeight="1" x14ac:dyDescent="0.25">
      <c r="A37" s="49"/>
      <c r="B37" s="16"/>
      <c r="C37" s="59">
        <v>360</v>
      </c>
      <c r="D37" s="23">
        <v>36391</v>
      </c>
      <c r="E37" s="5" t="s">
        <v>82</v>
      </c>
      <c r="F37" s="24"/>
      <c r="G37" s="25" t="s">
        <v>27</v>
      </c>
      <c r="H37" s="25"/>
      <c r="I37" s="25"/>
      <c r="J37" s="25"/>
      <c r="K37" s="26" t="s">
        <v>28</v>
      </c>
    </row>
    <row r="38" spans="1:12" ht="12.75" customHeight="1" x14ac:dyDescent="0.25">
      <c r="A38"/>
      <c r="C38" s="59">
        <v>370</v>
      </c>
      <c r="D38" s="23">
        <v>36448</v>
      </c>
      <c r="E38" s="2" t="s">
        <v>257</v>
      </c>
      <c r="F38" s="24"/>
      <c r="G38" s="25" t="s">
        <v>150</v>
      </c>
      <c r="H38" s="25"/>
      <c r="I38" s="25"/>
      <c r="J38" s="25"/>
      <c r="K38" s="26" t="s">
        <v>219</v>
      </c>
    </row>
    <row r="39" spans="1:12" ht="12.75" customHeight="1" x14ac:dyDescent="0.25">
      <c r="A39" s="49"/>
      <c r="B39" s="16"/>
      <c r="C39" s="60">
        <v>380</v>
      </c>
      <c r="D39" s="23">
        <v>37191</v>
      </c>
      <c r="E39" s="5" t="s">
        <v>82</v>
      </c>
      <c r="F39" s="24"/>
      <c r="G39" s="25" t="s">
        <v>29</v>
      </c>
      <c r="H39" s="25"/>
      <c r="I39" s="25"/>
      <c r="J39" s="25"/>
      <c r="K39" s="26" t="s">
        <v>30</v>
      </c>
    </row>
    <row r="40" spans="1:12" ht="12.75" customHeight="1" x14ac:dyDescent="0.25">
      <c r="A40"/>
      <c r="C40" s="60">
        <v>390</v>
      </c>
      <c r="D40" s="23">
        <v>37431</v>
      </c>
      <c r="E40" s="2" t="s">
        <v>257</v>
      </c>
      <c r="F40" s="24"/>
      <c r="G40" s="25" t="s">
        <v>151</v>
      </c>
      <c r="H40" s="25"/>
      <c r="I40" s="25"/>
      <c r="J40" s="25"/>
      <c r="K40" s="26" t="s">
        <v>135</v>
      </c>
    </row>
    <row r="41" spans="1:12" ht="12.75" customHeight="1" x14ac:dyDescent="0.25">
      <c r="A41" s="49"/>
      <c r="B41" s="16"/>
      <c r="C41" s="59">
        <v>400</v>
      </c>
      <c r="D41" s="15">
        <v>37539</v>
      </c>
      <c r="E41" s="33" t="s">
        <v>82</v>
      </c>
      <c r="F41" s="33"/>
      <c r="G41" s="19" t="s">
        <v>31</v>
      </c>
      <c r="H41" s="19"/>
      <c r="I41" s="19"/>
      <c r="J41" s="19"/>
      <c r="K41" s="18" t="s">
        <v>32</v>
      </c>
    </row>
    <row r="42" spans="1:12" ht="12.75" customHeight="1" x14ac:dyDescent="0.25">
      <c r="A42"/>
      <c r="C42" s="59">
        <v>410</v>
      </c>
      <c r="D42" s="23">
        <v>37581</v>
      </c>
      <c r="E42" s="2" t="s">
        <v>257</v>
      </c>
      <c r="F42" s="24"/>
      <c r="G42" s="25" t="s">
        <v>152</v>
      </c>
      <c r="H42" s="25"/>
      <c r="I42" s="25"/>
      <c r="J42" s="25"/>
      <c r="K42" s="26" t="s">
        <v>220</v>
      </c>
    </row>
    <row r="43" spans="1:12" ht="12.75" customHeight="1" x14ac:dyDescent="0.25">
      <c r="A43"/>
      <c r="C43" s="60">
        <v>420</v>
      </c>
      <c r="D43" s="23">
        <v>37619</v>
      </c>
      <c r="E43" s="2" t="s">
        <v>257</v>
      </c>
      <c r="F43" s="24"/>
      <c r="G43" s="25" t="s">
        <v>153</v>
      </c>
      <c r="H43" s="25"/>
      <c r="I43" s="25"/>
      <c r="J43" s="25"/>
      <c r="K43" s="26" t="s">
        <v>135</v>
      </c>
    </row>
    <row r="44" spans="1:12" ht="26.4" customHeight="1" x14ac:dyDescent="0.25">
      <c r="A44" s="50" t="s">
        <v>354</v>
      </c>
      <c r="B44" s="14" t="s">
        <v>301</v>
      </c>
      <c r="C44" s="60">
        <v>430</v>
      </c>
      <c r="D44" s="67">
        <v>38315</v>
      </c>
      <c r="E44" s="64" t="s">
        <v>82</v>
      </c>
      <c r="F44" s="64"/>
      <c r="G44" s="65" t="s">
        <v>409</v>
      </c>
      <c r="H44" s="65" t="s">
        <v>348</v>
      </c>
      <c r="I44" s="65" t="s">
        <v>410</v>
      </c>
      <c r="J44" s="65" t="s">
        <v>411</v>
      </c>
      <c r="K44" s="73" t="s">
        <v>412</v>
      </c>
      <c r="L44" s="68" t="s">
        <v>354</v>
      </c>
    </row>
    <row r="45" spans="1:12" ht="12.75" customHeight="1" x14ac:dyDescent="0.25">
      <c r="A45"/>
      <c r="C45" s="59">
        <v>440</v>
      </c>
      <c r="D45" s="23">
        <v>38667</v>
      </c>
      <c r="E45" s="2" t="s">
        <v>257</v>
      </c>
      <c r="F45" s="24"/>
      <c r="G45" s="25" t="s">
        <v>154</v>
      </c>
      <c r="H45" s="25"/>
      <c r="I45" s="25"/>
      <c r="J45" s="25"/>
      <c r="K45" s="26" t="s">
        <v>221</v>
      </c>
    </row>
    <row r="46" spans="1:12" ht="12.75" customHeight="1" x14ac:dyDescent="0.25">
      <c r="A46" s="49"/>
      <c r="C46" s="59">
        <v>450</v>
      </c>
      <c r="D46" s="23">
        <v>41844</v>
      </c>
      <c r="E46" s="5" t="s">
        <v>82</v>
      </c>
      <c r="F46" s="24"/>
      <c r="G46" s="25" t="s">
        <v>35</v>
      </c>
      <c r="H46" s="25"/>
      <c r="I46" s="25"/>
      <c r="J46" s="25"/>
      <c r="K46" s="26" t="s">
        <v>36</v>
      </c>
    </row>
    <row r="47" spans="1:12" ht="12.75" customHeight="1" x14ac:dyDescent="0.25">
      <c r="A47" s="49"/>
      <c r="C47" s="60">
        <v>460</v>
      </c>
      <c r="D47" s="23">
        <v>42269</v>
      </c>
      <c r="E47" s="5" t="s">
        <v>82</v>
      </c>
      <c r="F47" s="24"/>
      <c r="G47" s="25" t="s">
        <v>37</v>
      </c>
      <c r="H47" s="25"/>
      <c r="I47" s="25"/>
      <c r="J47" s="25"/>
      <c r="K47" s="26" t="s">
        <v>38</v>
      </c>
    </row>
    <row r="48" spans="1:12" ht="105.6" x14ac:dyDescent="0.25">
      <c r="A48"/>
      <c r="C48" s="60">
        <v>470</v>
      </c>
      <c r="D48" s="23">
        <v>42269</v>
      </c>
      <c r="E48" s="2" t="s">
        <v>257</v>
      </c>
      <c r="F48" s="24"/>
      <c r="G48" s="25" t="s">
        <v>37</v>
      </c>
      <c r="H48" s="25"/>
      <c r="I48" s="25"/>
      <c r="J48" s="25"/>
      <c r="K48" s="26" t="s">
        <v>278</v>
      </c>
    </row>
    <row r="49" spans="1:12" x14ac:dyDescent="0.25">
      <c r="A49"/>
      <c r="C49" s="59">
        <v>480</v>
      </c>
      <c r="D49" s="23">
        <v>42859</v>
      </c>
      <c r="E49" s="2" t="s">
        <v>257</v>
      </c>
      <c r="F49" s="24"/>
      <c r="G49" s="25" t="s">
        <v>155</v>
      </c>
      <c r="H49" s="25"/>
      <c r="I49" s="25"/>
      <c r="J49" s="25"/>
      <c r="K49" s="26" t="s">
        <v>216</v>
      </c>
    </row>
    <row r="50" spans="1:12" ht="26.4" x14ac:dyDescent="0.25">
      <c r="A50" s="50" t="s">
        <v>354</v>
      </c>
      <c r="B50" s="14" t="s">
        <v>302</v>
      </c>
      <c r="C50" s="59">
        <v>490</v>
      </c>
      <c r="D50" s="27">
        <v>42929</v>
      </c>
      <c r="E50" s="5" t="s">
        <v>82</v>
      </c>
      <c r="F50" s="28"/>
      <c r="G50" s="29" t="s">
        <v>39</v>
      </c>
      <c r="H50" s="41" t="s">
        <v>339</v>
      </c>
      <c r="I50" s="41" t="s">
        <v>355</v>
      </c>
      <c r="J50" s="29"/>
      <c r="K50" s="31" t="s">
        <v>356</v>
      </c>
      <c r="L50" s="63" t="s">
        <v>354</v>
      </c>
    </row>
    <row r="51" spans="1:12" ht="26.4" x14ac:dyDescent="0.25">
      <c r="A51" s="49"/>
      <c r="C51" s="60">
        <v>510</v>
      </c>
      <c r="D51" s="23">
        <v>44621</v>
      </c>
      <c r="E51" s="5" t="s">
        <v>82</v>
      </c>
      <c r="F51" s="24"/>
      <c r="G51" s="25" t="s">
        <v>40</v>
      </c>
      <c r="H51" s="25"/>
      <c r="I51" s="25"/>
      <c r="J51" s="25"/>
      <c r="K51" s="26" t="s">
        <v>41</v>
      </c>
    </row>
    <row r="52" spans="1:12" x14ac:dyDescent="0.25">
      <c r="A52" s="49"/>
      <c r="C52" s="59">
        <v>520</v>
      </c>
      <c r="D52" s="23">
        <v>44777</v>
      </c>
      <c r="E52" s="5" t="s">
        <v>82</v>
      </c>
      <c r="F52" s="24"/>
      <c r="G52" s="25" t="s">
        <v>42</v>
      </c>
      <c r="H52" s="25"/>
      <c r="I52" s="25"/>
      <c r="J52" s="25"/>
      <c r="K52" s="26" t="s">
        <v>43</v>
      </c>
    </row>
    <row r="53" spans="1:12" ht="26.4" x14ac:dyDescent="0.25">
      <c r="A53"/>
      <c r="C53" s="59">
        <v>530</v>
      </c>
      <c r="D53" s="23">
        <v>44777</v>
      </c>
      <c r="E53" s="2" t="s">
        <v>257</v>
      </c>
      <c r="F53" s="24"/>
      <c r="G53" s="25" t="s">
        <v>42</v>
      </c>
      <c r="H53" s="25"/>
      <c r="I53" s="25"/>
      <c r="J53" s="25"/>
      <c r="K53" s="26" t="s">
        <v>222</v>
      </c>
    </row>
    <row r="54" spans="1:12" x14ac:dyDescent="0.25">
      <c r="A54" s="50" t="s">
        <v>354</v>
      </c>
      <c r="C54" s="60">
        <v>540</v>
      </c>
      <c r="D54" s="23">
        <v>45134</v>
      </c>
      <c r="E54" s="52" t="s">
        <v>357</v>
      </c>
      <c r="F54" s="24"/>
      <c r="G54" s="25" t="s">
        <v>44</v>
      </c>
      <c r="H54" s="25"/>
      <c r="I54" s="25"/>
      <c r="J54" s="25"/>
      <c r="K54" s="26" t="s">
        <v>45</v>
      </c>
    </row>
    <row r="55" spans="1:12" x14ac:dyDescent="0.25">
      <c r="A55"/>
      <c r="C55" s="60">
        <v>550</v>
      </c>
      <c r="D55" s="23">
        <v>45239</v>
      </c>
      <c r="E55" s="2" t="s">
        <v>257</v>
      </c>
      <c r="F55" s="24"/>
      <c r="G55" s="25" t="s">
        <v>156</v>
      </c>
      <c r="H55" s="25"/>
      <c r="I55" s="25"/>
      <c r="J55" s="25"/>
      <c r="K55" s="26" t="s">
        <v>223</v>
      </c>
    </row>
    <row r="56" spans="1:12" x14ac:dyDescent="0.25">
      <c r="A56"/>
      <c r="C56" s="59">
        <v>560</v>
      </c>
      <c r="D56" s="23">
        <v>46045</v>
      </c>
      <c r="E56" s="2" t="s">
        <v>257</v>
      </c>
      <c r="F56" s="24"/>
      <c r="G56" s="25" t="s">
        <v>157</v>
      </c>
      <c r="H56" s="25"/>
      <c r="I56" s="25"/>
      <c r="J56" s="25"/>
      <c r="K56" s="26" t="s">
        <v>224</v>
      </c>
    </row>
    <row r="57" spans="1:12" ht="39.6" x14ac:dyDescent="0.25">
      <c r="A57" s="49"/>
      <c r="C57" s="59">
        <v>570</v>
      </c>
      <c r="D57" s="23">
        <v>46244</v>
      </c>
      <c r="E57" s="5" t="s">
        <v>82</v>
      </c>
      <c r="F57" s="24"/>
      <c r="G57" s="25" t="s">
        <v>46</v>
      </c>
      <c r="H57" s="25"/>
      <c r="I57" s="25"/>
      <c r="J57" s="25"/>
      <c r="K57" s="26" t="s">
        <v>47</v>
      </c>
    </row>
    <row r="58" spans="1:12" x14ac:dyDescent="0.25">
      <c r="A58"/>
      <c r="C58" s="60">
        <v>580</v>
      </c>
      <c r="D58" s="23">
        <v>47441</v>
      </c>
      <c r="E58" s="2" t="s">
        <v>257</v>
      </c>
      <c r="F58" s="24"/>
      <c r="G58" s="25" t="s">
        <v>158</v>
      </c>
      <c r="H58" s="25"/>
      <c r="I58" s="25"/>
      <c r="J58" s="25"/>
      <c r="K58" s="26" t="s">
        <v>225</v>
      </c>
    </row>
    <row r="59" spans="1:12" x14ac:dyDescent="0.25">
      <c r="A59"/>
      <c r="C59" s="60">
        <v>590</v>
      </c>
      <c r="D59" s="23">
        <v>49808</v>
      </c>
      <c r="E59" s="2" t="s">
        <v>257</v>
      </c>
      <c r="F59" s="24"/>
      <c r="G59" s="25" t="s">
        <v>159</v>
      </c>
      <c r="H59" s="25"/>
      <c r="I59" s="25"/>
      <c r="J59" s="25"/>
      <c r="K59" s="26" t="s">
        <v>226</v>
      </c>
    </row>
    <row r="60" spans="1:12" ht="92.4" x14ac:dyDescent="0.25">
      <c r="A60" s="50" t="s">
        <v>354</v>
      </c>
      <c r="B60" s="14" t="s">
        <v>303</v>
      </c>
      <c r="C60" s="59">
        <v>600</v>
      </c>
      <c r="D60" s="27">
        <v>51545</v>
      </c>
      <c r="E60" s="3" t="s">
        <v>136</v>
      </c>
      <c r="F60" s="28"/>
      <c r="G60" s="29" t="s">
        <v>93</v>
      </c>
      <c r="H60" s="41" t="s">
        <v>339</v>
      </c>
      <c r="I60" s="29" t="s">
        <v>373</v>
      </c>
      <c r="J60" s="29"/>
      <c r="K60" s="30" t="s">
        <v>94</v>
      </c>
      <c r="L60" s="63" t="s">
        <v>354</v>
      </c>
    </row>
    <row r="61" spans="1:12" ht="39.6" x14ac:dyDescent="0.25">
      <c r="A61" s="50" t="s">
        <v>354</v>
      </c>
      <c r="B61" s="14" t="s">
        <v>304</v>
      </c>
      <c r="C61" s="59">
        <v>610</v>
      </c>
      <c r="D61" s="15">
        <v>51789</v>
      </c>
      <c r="E61" s="4" t="s">
        <v>136</v>
      </c>
      <c r="F61" s="32"/>
      <c r="G61" s="19" t="s">
        <v>95</v>
      </c>
      <c r="H61" s="29"/>
      <c r="I61" s="29"/>
      <c r="J61" s="29"/>
      <c r="K61" s="30" t="s">
        <v>96</v>
      </c>
    </row>
    <row r="62" spans="1:12" ht="39.6" x14ac:dyDescent="0.25">
      <c r="A62" s="49"/>
      <c r="C62" s="60">
        <v>620</v>
      </c>
      <c r="D62" s="23">
        <v>52058</v>
      </c>
      <c r="E62" s="5" t="s">
        <v>82</v>
      </c>
      <c r="F62" s="24"/>
      <c r="G62" s="25" t="s">
        <v>48</v>
      </c>
      <c r="H62" s="25"/>
      <c r="I62" s="25"/>
      <c r="J62" s="25"/>
      <c r="K62" s="26" t="s">
        <v>49</v>
      </c>
    </row>
    <row r="63" spans="1:12" ht="39.6" x14ac:dyDescent="0.25">
      <c r="A63" s="50" t="s">
        <v>354</v>
      </c>
      <c r="B63" s="14" t="s">
        <v>305</v>
      </c>
      <c r="C63" s="60">
        <v>630</v>
      </c>
      <c r="D63" s="27">
        <v>52152</v>
      </c>
      <c r="E63" s="3" t="s">
        <v>136</v>
      </c>
      <c r="F63" s="28"/>
      <c r="G63" s="29" t="s">
        <v>97</v>
      </c>
      <c r="H63" s="41" t="s">
        <v>339</v>
      </c>
      <c r="I63" s="41" t="s">
        <v>358</v>
      </c>
      <c r="J63" s="29"/>
      <c r="K63" s="30" t="s">
        <v>98</v>
      </c>
      <c r="L63" s="63" t="s">
        <v>354</v>
      </c>
    </row>
    <row r="64" spans="1:12" x14ac:dyDescent="0.25">
      <c r="A64"/>
      <c r="C64" s="59">
        <v>640</v>
      </c>
      <c r="D64" s="23">
        <v>52152</v>
      </c>
      <c r="E64" s="2" t="s">
        <v>257</v>
      </c>
      <c r="F64" s="24"/>
      <c r="G64" s="25" t="s">
        <v>97</v>
      </c>
      <c r="H64" s="25"/>
      <c r="I64" s="25"/>
      <c r="J64" s="25"/>
      <c r="K64" s="26" t="s">
        <v>227</v>
      </c>
    </row>
    <row r="65" spans="1:12" x14ac:dyDescent="0.25">
      <c r="A65"/>
      <c r="C65" s="59">
        <v>650</v>
      </c>
      <c r="D65" s="23">
        <v>52396</v>
      </c>
      <c r="E65" s="2" t="s">
        <v>257</v>
      </c>
      <c r="F65" s="24"/>
      <c r="G65" s="25" t="s">
        <v>160</v>
      </c>
      <c r="H65" s="25"/>
      <c r="I65" s="25"/>
      <c r="J65" s="25"/>
      <c r="K65" s="26" t="s">
        <v>228</v>
      </c>
    </row>
    <row r="66" spans="1:12" ht="26.4" x14ac:dyDescent="0.25">
      <c r="A66"/>
      <c r="C66" s="60">
        <v>660</v>
      </c>
      <c r="D66" s="23">
        <v>53111</v>
      </c>
      <c r="E66" s="2" t="s">
        <v>257</v>
      </c>
      <c r="F66" s="24"/>
      <c r="G66" s="25" t="s">
        <v>161</v>
      </c>
      <c r="H66" s="25"/>
      <c r="I66" s="25"/>
      <c r="J66" s="25"/>
      <c r="K66" s="26" t="s">
        <v>229</v>
      </c>
    </row>
    <row r="67" spans="1:12" x14ac:dyDescent="0.25">
      <c r="A67"/>
      <c r="C67" s="60">
        <v>670</v>
      </c>
      <c r="D67" s="23">
        <v>53474</v>
      </c>
      <c r="E67" s="2" t="s">
        <v>257</v>
      </c>
      <c r="F67" s="24"/>
      <c r="G67" s="25" t="s">
        <v>162</v>
      </c>
      <c r="H67" s="25"/>
      <c r="I67" s="25"/>
      <c r="J67" s="25"/>
      <c r="K67" s="26" t="s">
        <v>210</v>
      </c>
    </row>
    <row r="68" spans="1:12" ht="39.6" x14ac:dyDescent="0.25">
      <c r="A68"/>
      <c r="C68" s="59">
        <v>680</v>
      </c>
      <c r="D68" s="23">
        <v>53902</v>
      </c>
      <c r="E68" s="2" t="s">
        <v>257</v>
      </c>
      <c r="F68" s="24"/>
      <c r="G68" s="25" t="s">
        <v>163</v>
      </c>
      <c r="H68" s="25"/>
      <c r="I68" s="25"/>
      <c r="J68" s="25"/>
      <c r="K68" s="26" t="s">
        <v>230</v>
      </c>
    </row>
    <row r="69" spans="1:12" x14ac:dyDescent="0.25">
      <c r="A69" s="50" t="s">
        <v>354</v>
      </c>
      <c r="C69" s="59">
        <v>690</v>
      </c>
      <c r="D69" s="15">
        <v>53902</v>
      </c>
      <c r="E69" s="33" t="s">
        <v>136</v>
      </c>
      <c r="F69" s="33"/>
      <c r="G69" s="19" t="s">
        <v>99</v>
      </c>
      <c r="H69" s="19"/>
      <c r="I69" s="51" t="s">
        <v>359</v>
      </c>
      <c r="J69" s="19"/>
      <c r="K69" s="18" t="s">
        <v>100</v>
      </c>
    </row>
    <row r="70" spans="1:12" x14ac:dyDescent="0.25">
      <c r="A70"/>
      <c r="C70" s="60">
        <v>700</v>
      </c>
      <c r="D70" s="23">
        <v>54550</v>
      </c>
      <c r="E70" s="2" t="s">
        <v>257</v>
      </c>
      <c r="F70" s="24"/>
      <c r="G70" s="25" t="s">
        <v>164</v>
      </c>
      <c r="H70" s="25"/>
      <c r="I70" s="25"/>
      <c r="J70" s="25"/>
      <c r="K70" s="26" t="s">
        <v>216</v>
      </c>
    </row>
    <row r="71" spans="1:12" ht="39.6" x14ac:dyDescent="0.25">
      <c r="A71"/>
      <c r="C71" s="60">
        <v>710</v>
      </c>
      <c r="D71" s="23">
        <v>55545</v>
      </c>
      <c r="E71" s="2" t="s">
        <v>257</v>
      </c>
      <c r="F71" s="24"/>
      <c r="G71" s="25" t="s">
        <v>165</v>
      </c>
      <c r="H71" s="25"/>
      <c r="I71" s="25"/>
      <c r="J71" s="25"/>
      <c r="K71" s="26" t="s">
        <v>231</v>
      </c>
    </row>
    <row r="72" spans="1:12" ht="26.4" x14ac:dyDescent="0.25">
      <c r="A72"/>
      <c r="C72" s="60">
        <v>715</v>
      </c>
      <c r="D72" s="67">
        <v>55576</v>
      </c>
      <c r="E72" s="52" t="s">
        <v>357</v>
      </c>
      <c r="F72" s="64"/>
      <c r="G72" s="65" t="s">
        <v>401</v>
      </c>
      <c r="H72" s="65" t="s">
        <v>387</v>
      </c>
      <c r="I72" s="65" t="s">
        <v>402</v>
      </c>
      <c r="J72" s="65" t="s">
        <v>404</v>
      </c>
      <c r="K72" s="66" t="s">
        <v>403</v>
      </c>
      <c r="L72" s="68" t="s">
        <v>354</v>
      </c>
    </row>
    <row r="73" spans="1:12" x14ac:dyDescent="0.25">
      <c r="A73"/>
      <c r="C73" s="59">
        <v>720</v>
      </c>
      <c r="D73" s="23">
        <v>56203</v>
      </c>
      <c r="E73" s="2" t="s">
        <v>257</v>
      </c>
      <c r="F73" s="24"/>
      <c r="G73" s="25" t="s">
        <v>166</v>
      </c>
      <c r="H73" s="25"/>
      <c r="I73" s="25"/>
      <c r="J73" s="25"/>
      <c r="K73" s="26" t="s">
        <v>135</v>
      </c>
    </row>
    <row r="74" spans="1:12" ht="26.4" x14ac:dyDescent="0.25">
      <c r="A74" s="49"/>
      <c r="B74" s="14" t="s">
        <v>306</v>
      </c>
      <c r="C74" s="59">
        <v>730</v>
      </c>
      <c r="D74" s="53">
        <v>56332</v>
      </c>
      <c r="E74" s="5" t="s">
        <v>82</v>
      </c>
      <c r="F74" s="28"/>
      <c r="G74" s="29" t="s">
        <v>50</v>
      </c>
      <c r="H74" s="29"/>
      <c r="I74" s="29"/>
      <c r="J74" s="29"/>
      <c r="K74" s="30" t="s">
        <v>51</v>
      </c>
    </row>
    <row r="75" spans="1:12" x14ac:dyDescent="0.25">
      <c r="A75" s="50" t="s">
        <v>354</v>
      </c>
      <c r="B75" s="14" t="s">
        <v>307</v>
      </c>
      <c r="C75" s="60">
        <v>740</v>
      </c>
      <c r="D75" s="17"/>
      <c r="E75" s="33" t="s">
        <v>82</v>
      </c>
      <c r="F75" s="33"/>
      <c r="G75" s="19"/>
      <c r="H75" s="34"/>
      <c r="I75" s="34"/>
      <c r="J75" s="34"/>
      <c r="K75" s="35" t="s">
        <v>308</v>
      </c>
    </row>
    <row r="76" spans="1:12" ht="26.4" x14ac:dyDescent="0.25">
      <c r="A76"/>
      <c r="C76" s="60">
        <v>750</v>
      </c>
      <c r="D76" s="23">
        <v>57074</v>
      </c>
      <c r="E76" s="2" t="s">
        <v>257</v>
      </c>
      <c r="F76" s="24"/>
      <c r="G76" s="25" t="s">
        <v>167</v>
      </c>
      <c r="H76" s="25"/>
      <c r="I76" s="25"/>
      <c r="J76" s="25"/>
      <c r="K76" s="26" t="s">
        <v>232</v>
      </c>
    </row>
    <row r="77" spans="1:12" x14ac:dyDescent="0.25">
      <c r="A77"/>
      <c r="C77" s="59">
        <v>760</v>
      </c>
      <c r="D77" s="23">
        <v>57334</v>
      </c>
      <c r="E77" s="2" t="s">
        <v>257</v>
      </c>
      <c r="F77" s="24"/>
      <c r="G77" s="25" t="s">
        <v>168</v>
      </c>
      <c r="H77" s="25"/>
      <c r="I77" s="25"/>
      <c r="J77" s="25"/>
      <c r="K77" s="26" t="s">
        <v>233</v>
      </c>
    </row>
    <row r="78" spans="1:12" ht="26.4" x14ac:dyDescent="0.25">
      <c r="A78"/>
      <c r="C78" s="59">
        <v>770</v>
      </c>
      <c r="D78" s="23">
        <v>57439</v>
      </c>
      <c r="E78" s="2" t="s">
        <v>257</v>
      </c>
      <c r="F78" s="24"/>
      <c r="G78" s="25" t="s">
        <v>169</v>
      </c>
      <c r="H78" s="25"/>
      <c r="I78" s="25"/>
      <c r="J78" s="25"/>
      <c r="K78" s="26" t="s">
        <v>234</v>
      </c>
    </row>
    <row r="79" spans="1:12" x14ac:dyDescent="0.25">
      <c r="A79" s="50" t="s">
        <v>354</v>
      </c>
      <c r="B79" s="14" t="s">
        <v>309</v>
      </c>
      <c r="C79" s="60">
        <v>780</v>
      </c>
      <c r="D79" s="27">
        <v>58239</v>
      </c>
      <c r="E79" s="3" t="s">
        <v>136</v>
      </c>
      <c r="F79" s="28"/>
      <c r="G79" s="29" t="s">
        <v>101</v>
      </c>
      <c r="H79" s="41" t="s">
        <v>339</v>
      </c>
      <c r="I79" s="41" t="s">
        <v>360</v>
      </c>
      <c r="J79" s="29"/>
      <c r="K79" s="30" t="s">
        <v>102</v>
      </c>
      <c r="L79" s="63" t="s">
        <v>354</v>
      </c>
    </row>
    <row r="80" spans="1:12" ht="39.6" x14ac:dyDescent="0.25">
      <c r="A80" s="49"/>
      <c r="B80" s="14" t="s">
        <v>310</v>
      </c>
      <c r="C80" s="60">
        <v>790</v>
      </c>
      <c r="D80" s="27">
        <v>58285</v>
      </c>
      <c r="E80" s="5" t="s">
        <v>82</v>
      </c>
      <c r="F80" s="28"/>
      <c r="G80" s="29" t="s">
        <v>52</v>
      </c>
      <c r="H80" s="41" t="s">
        <v>339</v>
      </c>
      <c r="I80" s="29" t="s">
        <v>374</v>
      </c>
      <c r="J80" s="29"/>
      <c r="K80" s="30" t="s">
        <v>53</v>
      </c>
      <c r="L80" s="63" t="s">
        <v>354</v>
      </c>
    </row>
    <row r="81" spans="1:12" ht="39.6" x14ac:dyDescent="0.25">
      <c r="A81" s="50" t="s">
        <v>354</v>
      </c>
      <c r="B81" s="14" t="s">
        <v>311</v>
      </c>
      <c r="C81" s="59">
        <v>800</v>
      </c>
      <c r="D81" s="27">
        <v>58339</v>
      </c>
      <c r="E81" s="5" t="s">
        <v>82</v>
      </c>
      <c r="F81" s="28"/>
      <c r="G81" s="29" t="s">
        <v>54</v>
      </c>
      <c r="H81" s="41" t="s">
        <v>339</v>
      </c>
      <c r="I81" s="29" t="s">
        <v>376</v>
      </c>
      <c r="J81" s="30" t="s">
        <v>375</v>
      </c>
      <c r="K81" s="30" t="s">
        <v>55</v>
      </c>
      <c r="L81" s="63" t="s">
        <v>354</v>
      </c>
    </row>
    <row r="82" spans="1:12" x14ac:dyDescent="0.25">
      <c r="A82" s="49"/>
      <c r="B82" s="16"/>
      <c r="C82" s="59">
        <v>810</v>
      </c>
      <c r="D82" s="15">
        <v>58638</v>
      </c>
      <c r="E82" s="24" t="s">
        <v>136</v>
      </c>
      <c r="F82" s="24"/>
      <c r="G82" s="25" t="s">
        <v>103</v>
      </c>
      <c r="H82" s="25"/>
      <c r="I82" s="25"/>
      <c r="J82" s="25"/>
      <c r="K82" s="26" t="s">
        <v>104</v>
      </c>
    </row>
    <row r="83" spans="1:12" ht="39.6" x14ac:dyDescent="0.25">
      <c r="A83" s="49"/>
      <c r="B83" s="16"/>
      <c r="C83" s="60">
        <v>820</v>
      </c>
      <c r="D83" s="27">
        <v>58849</v>
      </c>
      <c r="E83" s="52" t="s">
        <v>357</v>
      </c>
      <c r="F83" s="37" t="s">
        <v>338</v>
      </c>
      <c r="G83" s="29" t="s">
        <v>282</v>
      </c>
      <c r="H83" s="41" t="s">
        <v>339</v>
      </c>
      <c r="I83" s="41" t="s">
        <v>340</v>
      </c>
      <c r="J83" s="41" t="s">
        <v>341</v>
      </c>
      <c r="K83" s="31" t="s">
        <v>290</v>
      </c>
      <c r="L83" s="63" t="s">
        <v>354</v>
      </c>
    </row>
    <row r="84" spans="1:12" x14ac:dyDescent="0.25">
      <c r="A84"/>
      <c r="C84" s="60">
        <v>830</v>
      </c>
      <c r="D84" s="23">
        <v>59368</v>
      </c>
      <c r="E84" s="2" t="s">
        <v>257</v>
      </c>
      <c r="F84" s="24"/>
      <c r="G84" s="25" t="s">
        <v>170</v>
      </c>
      <c r="H84" s="25"/>
      <c r="I84" s="25"/>
      <c r="J84" s="25"/>
      <c r="K84" s="26" t="s">
        <v>135</v>
      </c>
    </row>
    <row r="85" spans="1:12" x14ac:dyDescent="0.25">
      <c r="A85"/>
      <c r="C85" s="59">
        <v>840</v>
      </c>
      <c r="D85" s="23">
        <v>59505</v>
      </c>
      <c r="E85" s="2" t="s">
        <v>257</v>
      </c>
      <c r="F85" s="24"/>
      <c r="G85" s="25" t="s">
        <v>171</v>
      </c>
      <c r="H85" s="25"/>
      <c r="I85" s="25"/>
      <c r="J85" s="25"/>
      <c r="K85" s="26" t="s">
        <v>235</v>
      </c>
    </row>
    <row r="86" spans="1:12" ht="39.6" x14ac:dyDescent="0.25">
      <c r="A86" s="50" t="s">
        <v>354</v>
      </c>
      <c r="B86" s="14" t="s">
        <v>313</v>
      </c>
      <c r="C86" s="59">
        <v>850</v>
      </c>
      <c r="D86" s="27">
        <v>59821</v>
      </c>
      <c r="E86" s="3" t="s">
        <v>136</v>
      </c>
      <c r="F86" s="28" t="s">
        <v>379</v>
      </c>
      <c r="G86" s="29" t="s">
        <v>105</v>
      </c>
      <c r="H86" s="41" t="s">
        <v>339</v>
      </c>
      <c r="I86" s="29" t="s">
        <v>377</v>
      </c>
      <c r="J86" s="30" t="s">
        <v>378</v>
      </c>
      <c r="K86" s="30" t="s">
        <v>106</v>
      </c>
      <c r="L86" s="63" t="s">
        <v>354</v>
      </c>
    </row>
    <row r="87" spans="1:12" ht="39.6" x14ac:dyDescent="0.25">
      <c r="C87" s="60">
        <v>860</v>
      </c>
      <c r="D87" s="15">
        <v>59846</v>
      </c>
      <c r="E87" s="3" t="s">
        <v>136</v>
      </c>
      <c r="F87" s="24"/>
      <c r="G87" s="25" t="s">
        <v>107</v>
      </c>
      <c r="H87" s="25"/>
      <c r="I87" s="25"/>
      <c r="J87" s="25"/>
      <c r="K87" s="26" t="s">
        <v>106</v>
      </c>
    </row>
    <row r="88" spans="1:12" ht="39.6" x14ac:dyDescent="0.25">
      <c r="A88" s="50" t="s">
        <v>354</v>
      </c>
      <c r="B88" s="14" t="s">
        <v>312</v>
      </c>
      <c r="C88" s="60">
        <v>870</v>
      </c>
      <c r="D88" s="15">
        <v>59872</v>
      </c>
      <c r="E88" s="38" t="s">
        <v>136</v>
      </c>
      <c r="F88" s="38"/>
      <c r="G88" s="19" t="s">
        <v>108</v>
      </c>
      <c r="H88" s="19"/>
      <c r="I88" s="19"/>
      <c r="J88" s="19"/>
      <c r="K88" s="18" t="s">
        <v>109</v>
      </c>
    </row>
    <row r="89" spans="1:12" x14ac:dyDescent="0.25">
      <c r="A89"/>
      <c r="C89" s="59">
        <v>880</v>
      </c>
      <c r="D89" s="23">
        <v>61231</v>
      </c>
      <c r="E89" s="2" t="s">
        <v>257</v>
      </c>
      <c r="F89" s="24"/>
      <c r="G89" s="25" t="s">
        <v>172</v>
      </c>
      <c r="H89" s="25"/>
      <c r="I89" s="25"/>
      <c r="J89" s="25"/>
      <c r="K89" s="26" t="s">
        <v>236</v>
      </c>
    </row>
    <row r="90" spans="1:12" x14ac:dyDescent="0.25">
      <c r="A90" s="49"/>
      <c r="B90" s="14" t="s">
        <v>314</v>
      </c>
      <c r="C90" s="59">
        <v>890</v>
      </c>
      <c r="D90" s="15"/>
      <c r="E90" s="33" t="s">
        <v>82</v>
      </c>
      <c r="F90" s="33"/>
      <c r="G90" s="19"/>
      <c r="H90" s="19"/>
      <c r="I90" s="19"/>
      <c r="J90" s="19"/>
      <c r="K90" s="18"/>
    </row>
    <row r="91" spans="1:12" x14ac:dyDescent="0.25">
      <c r="A91"/>
      <c r="C91" s="60">
        <v>900</v>
      </c>
      <c r="D91" s="23">
        <v>61389</v>
      </c>
      <c r="E91" s="2" t="s">
        <v>257</v>
      </c>
      <c r="F91" s="24"/>
      <c r="G91" s="25" t="s">
        <v>173</v>
      </c>
      <c r="H91" s="25"/>
      <c r="I91" s="25"/>
      <c r="J91" s="25"/>
      <c r="K91" s="26" t="s">
        <v>237</v>
      </c>
    </row>
    <row r="92" spans="1:12" ht="132" x14ac:dyDescent="0.25">
      <c r="A92"/>
      <c r="C92" s="60">
        <v>902</v>
      </c>
      <c r="D92" s="15">
        <v>61389</v>
      </c>
      <c r="E92" s="33" t="s">
        <v>82</v>
      </c>
      <c r="F92" s="70" t="s">
        <v>406</v>
      </c>
      <c r="G92" s="71" t="s">
        <v>173</v>
      </c>
      <c r="H92" s="71" t="s">
        <v>371</v>
      </c>
      <c r="I92" s="71" t="s">
        <v>407</v>
      </c>
      <c r="J92" s="71" t="s">
        <v>406</v>
      </c>
      <c r="K92" s="72" t="s">
        <v>408</v>
      </c>
      <c r="L92" s="63" t="s">
        <v>354</v>
      </c>
    </row>
    <row r="93" spans="1:12" ht="39.6" x14ac:dyDescent="0.25">
      <c r="A93" s="49"/>
      <c r="C93" s="60">
        <v>910</v>
      </c>
      <c r="D93" s="15">
        <v>63699</v>
      </c>
      <c r="E93" s="33" t="s">
        <v>82</v>
      </c>
      <c r="F93" s="33"/>
      <c r="G93" s="19" t="s">
        <v>56</v>
      </c>
      <c r="H93" s="19"/>
      <c r="I93" s="19"/>
      <c r="J93" s="19"/>
      <c r="K93" s="18" t="s">
        <v>57</v>
      </c>
    </row>
    <row r="94" spans="1:12" ht="52.8" x14ac:dyDescent="0.25">
      <c r="A94" s="50" t="s">
        <v>354</v>
      </c>
      <c r="B94" s="14" t="s">
        <v>315</v>
      </c>
      <c r="C94" s="59">
        <v>920</v>
      </c>
      <c r="D94" s="27">
        <v>64668</v>
      </c>
      <c r="E94" s="3" t="s">
        <v>136</v>
      </c>
      <c r="F94" s="28" t="s">
        <v>381</v>
      </c>
      <c r="G94" s="29" t="s">
        <v>110</v>
      </c>
      <c r="H94" s="29" t="s">
        <v>371</v>
      </c>
      <c r="I94" s="29" t="s">
        <v>380</v>
      </c>
      <c r="J94" s="29" t="s">
        <v>382</v>
      </c>
      <c r="K94" s="30" t="s">
        <v>111</v>
      </c>
      <c r="L94" s="63" t="s">
        <v>354</v>
      </c>
    </row>
    <row r="95" spans="1:12" x14ac:dyDescent="0.25">
      <c r="A95"/>
      <c r="C95" s="59">
        <v>930</v>
      </c>
      <c r="D95" s="23">
        <v>64689</v>
      </c>
      <c r="E95" s="2" t="s">
        <v>257</v>
      </c>
      <c r="F95" s="24"/>
      <c r="G95" s="25" t="s">
        <v>174</v>
      </c>
      <c r="H95" s="25"/>
      <c r="I95" s="25"/>
      <c r="J95" s="25"/>
      <c r="K95" s="26" t="s">
        <v>238</v>
      </c>
    </row>
    <row r="96" spans="1:12" x14ac:dyDescent="0.25">
      <c r="A96" s="50" t="s">
        <v>354</v>
      </c>
      <c r="B96" s="14" t="s">
        <v>316</v>
      </c>
      <c r="C96" s="60">
        <v>940</v>
      </c>
      <c r="D96" s="27">
        <v>64743</v>
      </c>
      <c r="E96" s="3" t="s">
        <v>136</v>
      </c>
      <c r="F96" s="28"/>
      <c r="G96" s="29" t="s">
        <v>383</v>
      </c>
      <c r="H96" s="29" t="s">
        <v>371</v>
      </c>
      <c r="I96" s="29"/>
      <c r="J96" s="29"/>
      <c r="K96" s="30" t="s">
        <v>113</v>
      </c>
      <c r="L96" s="63" t="s">
        <v>354</v>
      </c>
    </row>
    <row r="97" spans="1:12" x14ac:dyDescent="0.25">
      <c r="A97"/>
      <c r="C97" s="60">
        <v>950</v>
      </c>
      <c r="D97" s="23">
        <v>64743</v>
      </c>
      <c r="E97" s="2" t="s">
        <v>257</v>
      </c>
      <c r="F97" s="24"/>
      <c r="G97" s="25" t="s">
        <v>112</v>
      </c>
      <c r="H97" s="25"/>
      <c r="I97" s="25"/>
      <c r="J97" s="25"/>
      <c r="K97" s="26" t="s">
        <v>239</v>
      </c>
    </row>
    <row r="98" spans="1:12" x14ac:dyDescent="0.25">
      <c r="A98" s="50" t="s">
        <v>354</v>
      </c>
      <c r="B98" s="14" t="s">
        <v>318</v>
      </c>
      <c r="C98" s="59">
        <v>960</v>
      </c>
      <c r="D98" s="27">
        <v>64759</v>
      </c>
      <c r="E98" s="3" t="s">
        <v>136</v>
      </c>
      <c r="F98" s="31" t="s">
        <v>115</v>
      </c>
      <c r="G98" s="29" t="s">
        <v>114</v>
      </c>
      <c r="H98" s="29" t="s">
        <v>371</v>
      </c>
      <c r="I98" s="29" t="s">
        <v>384</v>
      </c>
      <c r="J98" s="29" t="s">
        <v>385</v>
      </c>
      <c r="K98" s="31" t="s">
        <v>115</v>
      </c>
      <c r="L98" s="63" t="s">
        <v>354</v>
      </c>
    </row>
    <row r="99" spans="1:12" x14ac:dyDescent="0.25">
      <c r="A99" s="50" t="s">
        <v>354</v>
      </c>
      <c r="C99" s="59">
        <v>970</v>
      </c>
      <c r="D99" s="23">
        <v>65185</v>
      </c>
      <c r="E99" s="5" t="s">
        <v>82</v>
      </c>
      <c r="F99" s="5"/>
      <c r="G99" s="25" t="s">
        <v>58</v>
      </c>
      <c r="H99" s="25"/>
      <c r="I99" s="25"/>
      <c r="J99" s="25"/>
      <c r="K99" s="26" t="s">
        <v>59</v>
      </c>
    </row>
    <row r="100" spans="1:12" x14ac:dyDescent="0.25">
      <c r="A100"/>
      <c r="C100" s="60">
        <v>980</v>
      </c>
      <c r="D100" s="23">
        <v>65307</v>
      </c>
      <c r="E100" s="2" t="s">
        <v>257</v>
      </c>
      <c r="F100" s="24"/>
      <c r="G100" s="25" t="s">
        <v>175</v>
      </c>
      <c r="H100" s="25"/>
      <c r="I100" s="25"/>
      <c r="J100" s="25"/>
      <c r="K100" s="26" t="s">
        <v>240</v>
      </c>
    </row>
    <row r="101" spans="1:12" ht="26.4" x14ac:dyDescent="0.25">
      <c r="A101" s="49"/>
      <c r="C101" s="60">
        <v>990</v>
      </c>
      <c r="D101" s="15">
        <v>65589</v>
      </c>
      <c r="E101" s="33" t="s">
        <v>82</v>
      </c>
      <c r="F101" s="33"/>
      <c r="G101" s="19" t="s">
        <v>60</v>
      </c>
      <c r="H101" s="19"/>
      <c r="I101" s="19"/>
      <c r="J101" s="19"/>
      <c r="K101" s="18" t="s">
        <v>61</v>
      </c>
    </row>
    <row r="102" spans="1:12" ht="26.4" x14ac:dyDescent="0.25">
      <c r="A102"/>
      <c r="C102" s="59">
        <v>1000</v>
      </c>
      <c r="D102" s="23">
        <v>66606</v>
      </c>
      <c r="E102" s="2" t="s">
        <v>257</v>
      </c>
      <c r="F102" s="24"/>
      <c r="G102" s="25" t="s">
        <v>176</v>
      </c>
      <c r="H102" s="25"/>
      <c r="I102" s="25"/>
      <c r="J102" s="25"/>
      <c r="K102" s="26" t="s">
        <v>241</v>
      </c>
    </row>
    <row r="103" spans="1:12" ht="92.4" x14ac:dyDescent="0.25">
      <c r="A103" s="50" t="s">
        <v>354</v>
      </c>
      <c r="B103" s="14" t="s">
        <v>319</v>
      </c>
      <c r="C103" s="59">
        <v>1010</v>
      </c>
      <c r="D103" s="27">
        <v>67468</v>
      </c>
      <c r="E103" s="3" t="s">
        <v>136</v>
      </c>
      <c r="F103" s="28" t="s">
        <v>386</v>
      </c>
      <c r="G103" s="29" t="s">
        <v>117</v>
      </c>
      <c r="H103" s="29" t="s">
        <v>387</v>
      </c>
      <c r="I103" s="29" t="s">
        <v>388</v>
      </c>
      <c r="J103" s="29" t="s">
        <v>389</v>
      </c>
      <c r="K103" s="30" t="s">
        <v>118</v>
      </c>
      <c r="L103" s="63" t="s">
        <v>354</v>
      </c>
    </row>
    <row r="104" spans="1:12" ht="92.4" x14ac:dyDescent="0.25">
      <c r="A104" s="50" t="s">
        <v>354</v>
      </c>
      <c r="C104" s="60">
        <v>1020</v>
      </c>
      <c r="D104" s="23">
        <v>67471</v>
      </c>
      <c r="E104" s="3" t="s">
        <v>136</v>
      </c>
      <c r="F104" s="24"/>
      <c r="G104" s="25" t="s">
        <v>119</v>
      </c>
      <c r="H104" s="25"/>
      <c r="I104" s="25"/>
      <c r="J104" s="25"/>
      <c r="K104" s="26" t="s">
        <v>120</v>
      </c>
    </row>
    <row r="105" spans="1:12" ht="39.6" x14ac:dyDescent="0.25">
      <c r="A105" s="49"/>
      <c r="C105" s="60">
        <v>1030</v>
      </c>
      <c r="D105" s="23">
        <v>67547</v>
      </c>
      <c r="E105" s="5" t="s">
        <v>82</v>
      </c>
      <c r="F105" s="5"/>
      <c r="G105" s="25" t="s">
        <v>62</v>
      </c>
      <c r="H105" s="25"/>
      <c r="I105" s="25"/>
      <c r="J105" s="25"/>
      <c r="K105" s="26" t="s">
        <v>63</v>
      </c>
    </row>
    <row r="106" spans="1:12" ht="39.6" x14ac:dyDescent="0.25">
      <c r="A106" s="49"/>
      <c r="C106" s="59">
        <v>1040</v>
      </c>
      <c r="D106" s="23">
        <v>68159</v>
      </c>
      <c r="E106" s="5" t="s">
        <v>82</v>
      </c>
      <c r="F106" s="5"/>
      <c r="G106" s="25" t="s">
        <v>64</v>
      </c>
      <c r="H106" s="25"/>
      <c r="I106" s="25"/>
      <c r="J106" s="25"/>
      <c r="K106" s="26" t="s">
        <v>65</v>
      </c>
    </row>
    <row r="107" spans="1:12" x14ac:dyDescent="0.25">
      <c r="A107"/>
      <c r="C107" s="59">
        <v>1050</v>
      </c>
      <c r="D107" s="23">
        <v>69045</v>
      </c>
      <c r="E107" s="2" t="s">
        <v>257</v>
      </c>
      <c r="F107" s="24"/>
      <c r="G107" s="25" t="s">
        <v>177</v>
      </c>
      <c r="H107" s="25"/>
      <c r="I107" s="25"/>
      <c r="J107" s="25"/>
      <c r="K107" s="26" t="s">
        <v>242</v>
      </c>
    </row>
    <row r="108" spans="1:12" x14ac:dyDescent="0.25">
      <c r="A108"/>
      <c r="C108" s="60">
        <v>1060</v>
      </c>
      <c r="D108" s="23">
        <v>69518</v>
      </c>
      <c r="E108" s="2" t="s">
        <v>257</v>
      </c>
      <c r="F108" s="24"/>
      <c r="G108" s="25" t="s">
        <v>178</v>
      </c>
      <c r="H108" s="25"/>
      <c r="I108" s="25"/>
      <c r="J108" s="25"/>
      <c r="K108" s="26" t="s">
        <v>216</v>
      </c>
    </row>
    <row r="109" spans="1:12" x14ac:dyDescent="0.25">
      <c r="A109"/>
      <c r="C109" s="60">
        <v>1070</v>
      </c>
      <c r="D109" s="23">
        <v>71384</v>
      </c>
      <c r="E109" s="2" t="s">
        <v>257</v>
      </c>
      <c r="F109" s="24"/>
      <c r="G109" s="25" t="s">
        <v>179</v>
      </c>
      <c r="H109" s="25"/>
      <c r="I109" s="25"/>
      <c r="J109" s="25"/>
      <c r="K109" s="26" t="s">
        <v>243</v>
      </c>
    </row>
    <row r="110" spans="1:12" ht="26.4" x14ac:dyDescent="0.25">
      <c r="A110" s="50" t="s">
        <v>354</v>
      </c>
      <c r="C110" s="59">
        <v>1080</v>
      </c>
      <c r="D110" s="23">
        <v>72250</v>
      </c>
      <c r="E110" s="5" t="s">
        <v>82</v>
      </c>
      <c r="F110" s="5"/>
      <c r="G110" s="25" t="s">
        <v>66</v>
      </c>
      <c r="H110" s="25"/>
      <c r="I110" s="25"/>
      <c r="J110" s="25"/>
      <c r="K110" s="26" t="s">
        <v>67</v>
      </c>
    </row>
    <row r="111" spans="1:12" ht="66" x14ac:dyDescent="0.25">
      <c r="A111"/>
      <c r="C111" s="59">
        <v>1090</v>
      </c>
      <c r="D111" s="23">
        <v>72250</v>
      </c>
      <c r="E111" s="2" t="s">
        <v>257</v>
      </c>
      <c r="F111" s="24"/>
      <c r="G111" s="25" t="s">
        <v>66</v>
      </c>
      <c r="H111" s="25"/>
      <c r="I111" s="25"/>
      <c r="J111" s="25"/>
      <c r="K111" s="26" t="s">
        <v>244</v>
      </c>
    </row>
    <row r="112" spans="1:12" ht="92.4" x14ac:dyDescent="0.25">
      <c r="A112"/>
      <c r="C112" s="60">
        <v>1100</v>
      </c>
      <c r="D112" s="23">
        <v>72250</v>
      </c>
      <c r="E112" s="2" t="s">
        <v>257</v>
      </c>
      <c r="F112" s="24"/>
      <c r="G112" s="25" t="s">
        <v>66</v>
      </c>
      <c r="H112" s="25"/>
      <c r="I112" s="25"/>
      <c r="J112" s="25"/>
      <c r="K112" s="26" t="s">
        <v>245</v>
      </c>
    </row>
    <row r="113" spans="1:12" ht="66" x14ac:dyDescent="0.25">
      <c r="A113" s="50" t="s">
        <v>354</v>
      </c>
      <c r="B113" s="14" t="s">
        <v>320</v>
      </c>
      <c r="C113" s="60">
        <v>1110</v>
      </c>
      <c r="D113" s="27">
        <v>72336</v>
      </c>
      <c r="E113" s="3" t="s">
        <v>136</v>
      </c>
      <c r="F113" s="28"/>
      <c r="G113" s="29" t="s">
        <v>121</v>
      </c>
      <c r="H113" s="29" t="s">
        <v>364</v>
      </c>
      <c r="I113" s="29"/>
      <c r="J113" s="29"/>
      <c r="K113" s="30" t="s">
        <v>122</v>
      </c>
      <c r="L113" s="63" t="s">
        <v>354</v>
      </c>
    </row>
    <row r="114" spans="1:12" ht="26.4" x14ac:dyDescent="0.25">
      <c r="A114" s="50" t="s">
        <v>354</v>
      </c>
      <c r="B114" s="14" t="s">
        <v>321</v>
      </c>
      <c r="C114" s="59">
        <v>1120</v>
      </c>
      <c r="D114" s="27">
        <v>72639</v>
      </c>
      <c r="E114" s="3" t="s">
        <v>136</v>
      </c>
      <c r="F114" s="28"/>
      <c r="G114" s="29" t="s">
        <v>123</v>
      </c>
      <c r="H114" s="29" t="s">
        <v>364</v>
      </c>
      <c r="I114" s="29"/>
      <c r="J114" s="29"/>
      <c r="K114" s="30" t="s">
        <v>124</v>
      </c>
      <c r="L114" s="63" t="s">
        <v>354</v>
      </c>
    </row>
    <row r="115" spans="1:12" ht="79.2" x14ac:dyDescent="0.25">
      <c r="A115"/>
      <c r="C115" s="59">
        <v>1130</v>
      </c>
      <c r="D115" s="23">
        <v>74206</v>
      </c>
      <c r="E115" s="2" t="s">
        <v>257</v>
      </c>
      <c r="F115" s="24"/>
      <c r="G115" s="25" t="s">
        <v>180</v>
      </c>
      <c r="H115" s="25"/>
      <c r="I115" s="25"/>
      <c r="J115" s="25"/>
      <c r="K115" s="26" t="s">
        <v>246</v>
      </c>
    </row>
    <row r="116" spans="1:12" ht="26.4" x14ac:dyDescent="0.25">
      <c r="A116" s="50" t="s">
        <v>354</v>
      </c>
      <c r="C116" s="60">
        <v>1140</v>
      </c>
      <c r="D116" s="23">
        <v>75323</v>
      </c>
      <c r="E116" s="5" t="s">
        <v>82</v>
      </c>
      <c r="F116" s="24"/>
      <c r="G116" s="25" t="s">
        <v>68</v>
      </c>
      <c r="H116" s="25"/>
      <c r="I116" s="25"/>
      <c r="J116" s="25"/>
      <c r="K116" s="26" t="s">
        <v>69</v>
      </c>
    </row>
    <row r="117" spans="1:12" ht="39.6" x14ac:dyDescent="0.25">
      <c r="A117"/>
      <c r="C117" s="60">
        <v>1150</v>
      </c>
      <c r="D117" s="23">
        <v>75323</v>
      </c>
      <c r="E117" s="2" t="s">
        <v>257</v>
      </c>
      <c r="F117" s="24"/>
      <c r="G117" s="25" t="s">
        <v>68</v>
      </c>
      <c r="H117" s="25"/>
      <c r="I117" s="25"/>
      <c r="J117" s="25"/>
      <c r="K117" s="26" t="s">
        <v>247</v>
      </c>
    </row>
    <row r="118" spans="1:12" ht="26.4" x14ac:dyDescent="0.25">
      <c r="A118"/>
      <c r="C118" s="59">
        <v>1160</v>
      </c>
      <c r="D118" s="23">
        <v>75378</v>
      </c>
      <c r="E118" s="2" t="s">
        <v>257</v>
      </c>
      <c r="F118" s="24"/>
      <c r="G118" s="25" t="s">
        <v>181</v>
      </c>
      <c r="H118" s="25"/>
      <c r="I118" s="25"/>
      <c r="J118" s="25"/>
      <c r="K118" s="26" t="s">
        <v>248</v>
      </c>
    </row>
    <row r="119" spans="1:12" ht="52.8" x14ac:dyDescent="0.25">
      <c r="A119"/>
      <c r="C119" s="59">
        <v>1170</v>
      </c>
      <c r="D119" s="23">
        <v>75385</v>
      </c>
      <c r="E119" s="2" t="s">
        <v>257</v>
      </c>
      <c r="F119" s="24"/>
      <c r="G119" s="25" t="s">
        <v>182</v>
      </c>
      <c r="H119" s="25"/>
      <c r="I119" s="25"/>
      <c r="J119" s="25"/>
      <c r="K119" s="26" t="s">
        <v>249</v>
      </c>
    </row>
    <row r="120" spans="1:12" x14ac:dyDescent="0.25">
      <c r="A120"/>
      <c r="C120" s="60">
        <v>1180</v>
      </c>
      <c r="D120" s="23">
        <v>76332</v>
      </c>
      <c r="E120" s="2" t="s">
        <v>257</v>
      </c>
      <c r="F120" s="24"/>
      <c r="G120" s="25" t="s">
        <v>183</v>
      </c>
      <c r="H120" s="25"/>
      <c r="I120" s="25"/>
      <c r="J120" s="25"/>
      <c r="K120" s="26" t="s">
        <v>250</v>
      </c>
    </row>
    <row r="121" spans="1:12" ht="52.8" x14ac:dyDescent="0.25">
      <c r="A121" s="50" t="s">
        <v>354</v>
      </c>
      <c r="C121" s="60">
        <v>1190</v>
      </c>
      <c r="D121" s="23">
        <v>76669</v>
      </c>
      <c r="E121" s="5" t="s">
        <v>82</v>
      </c>
      <c r="F121" s="24"/>
      <c r="G121" s="25" t="s">
        <v>70</v>
      </c>
      <c r="H121" s="25"/>
      <c r="I121" s="25"/>
      <c r="J121" s="25"/>
      <c r="K121" s="26" t="s">
        <v>350</v>
      </c>
    </row>
    <row r="122" spans="1:12" ht="39.6" x14ac:dyDescent="0.25">
      <c r="A122"/>
      <c r="C122" s="59">
        <v>1200</v>
      </c>
      <c r="D122" s="23">
        <v>76855</v>
      </c>
      <c r="E122" s="2" t="s">
        <v>257</v>
      </c>
      <c r="F122" s="24"/>
      <c r="G122" s="25" t="s">
        <v>184</v>
      </c>
      <c r="H122" s="25"/>
      <c r="I122" s="25"/>
      <c r="J122" s="25"/>
      <c r="K122" s="26" t="s">
        <v>251</v>
      </c>
    </row>
    <row r="123" spans="1:12" ht="39.6" x14ac:dyDescent="0.25">
      <c r="A123"/>
      <c r="C123" s="59">
        <v>1210</v>
      </c>
      <c r="D123" s="23">
        <v>76887</v>
      </c>
      <c r="E123" s="2" t="s">
        <v>257</v>
      </c>
      <c r="F123" s="24"/>
      <c r="G123" s="25" t="s">
        <v>185</v>
      </c>
      <c r="H123" s="25"/>
      <c r="I123" s="25"/>
      <c r="J123" s="25"/>
      <c r="K123" s="26" t="s">
        <v>252</v>
      </c>
    </row>
    <row r="124" spans="1:12" ht="39.6" x14ac:dyDescent="0.25">
      <c r="A124"/>
      <c r="C124" s="60">
        <v>1220</v>
      </c>
      <c r="D124" s="23">
        <v>78073</v>
      </c>
      <c r="E124" s="2" t="s">
        <v>257</v>
      </c>
      <c r="F124" s="24"/>
      <c r="G124" s="25" t="s">
        <v>186</v>
      </c>
      <c r="H124" s="25"/>
      <c r="I124" s="25"/>
      <c r="J124" s="25"/>
      <c r="K124" s="26" t="s">
        <v>253</v>
      </c>
    </row>
    <row r="125" spans="1:12" x14ac:dyDescent="0.25">
      <c r="B125" s="14" t="s">
        <v>322</v>
      </c>
      <c r="C125" s="60">
        <v>1230</v>
      </c>
      <c r="D125" s="15"/>
      <c r="E125" s="33" t="s">
        <v>136</v>
      </c>
      <c r="F125" s="33"/>
      <c r="G125" s="19"/>
      <c r="H125" s="19"/>
      <c r="I125" s="19"/>
      <c r="J125" s="19"/>
      <c r="K125" s="18"/>
    </row>
    <row r="126" spans="1:12" x14ac:dyDescent="0.25">
      <c r="A126" s="50" t="s">
        <v>354</v>
      </c>
      <c r="B126" s="14" t="s">
        <v>323</v>
      </c>
      <c r="C126" s="59">
        <v>1240</v>
      </c>
      <c r="D126" s="27">
        <v>79100</v>
      </c>
      <c r="E126" s="3" t="s">
        <v>136</v>
      </c>
      <c r="F126" s="37" t="s">
        <v>362</v>
      </c>
      <c r="G126" s="29" t="s">
        <v>125</v>
      </c>
      <c r="H126" s="54" t="s">
        <v>364</v>
      </c>
      <c r="I126" s="41" t="s">
        <v>363</v>
      </c>
      <c r="J126" s="41" t="s">
        <v>361</v>
      </c>
      <c r="K126" s="30" t="s">
        <v>126</v>
      </c>
      <c r="L126" s="63" t="s">
        <v>354</v>
      </c>
    </row>
    <row r="127" spans="1:12" ht="66" x14ac:dyDescent="0.25">
      <c r="A127"/>
      <c r="C127" s="59">
        <v>1250</v>
      </c>
      <c r="D127" s="23">
        <v>79106</v>
      </c>
      <c r="E127" s="2" t="s">
        <v>257</v>
      </c>
      <c r="F127" s="24"/>
      <c r="G127" s="25" t="s">
        <v>187</v>
      </c>
      <c r="H127" s="25"/>
      <c r="I127" s="25"/>
      <c r="J127" s="25"/>
      <c r="K127" s="26" t="s">
        <v>279</v>
      </c>
    </row>
    <row r="128" spans="1:12" ht="39.6" x14ac:dyDescent="0.25">
      <c r="A128"/>
      <c r="C128" s="60">
        <v>1260</v>
      </c>
      <c r="D128" s="23">
        <v>79189</v>
      </c>
      <c r="E128" s="2" t="s">
        <v>257</v>
      </c>
      <c r="F128" s="24"/>
      <c r="G128" s="25" t="s">
        <v>188</v>
      </c>
      <c r="H128" s="25"/>
      <c r="I128" s="25"/>
      <c r="J128" s="25"/>
      <c r="K128" s="26" t="s">
        <v>254</v>
      </c>
    </row>
    <row r="129" spans="1:12" x14ac:dyDescent="0.25">
      <c r="A129" s="49"/>
      <c r="B129" s="14" t="s">
        <v>324</v>
      </c>
      <c r="C129" s="60">
        <v>1270</v>
      </c>
      <c r="D129" s="15"/>
      <c r="E129" s="33" t="s">
        <v>82</v>
      </c>
      <c r="F129" s="33"/>
      <c r="G129" s="19"/>
      <c r="H129" s="19"/>
      <c r="I129" s="19"/>
      <c r="J129" s="19"/>
      <c r="K129" s="18"/>
    </row>
    <row r="130" spans="1:12" ht="52.8" x14ac:dyDescent="0.25">
      <c r="A130"/>
      <c r="C130" s="59">
        <v>1280</v>
      </c>
      <c r="D130" s="23">
        <v>79682</v>
      </c>
      <c r="E130" s="2" t="s">
        <v>257</v>
      </c>
      <c r="F130" s="24"/>
      <c r="G130" s="25" t="s">
        <v>189</v>
      </c>
      <c r="H130" s="25"/>
      <c r="I130" s="25"/>
      <c r="J130" s="25"/>
      <c r="K130" s="26" t="s">
        <v>255</v>
      </c>
    </row>
    <row r="131" spans="1:12" ht="52.8" x14ac:dyDescent="0.25">
      <c r="A131"/>
      <c r="C131" s="59">
        <v>1290</v>
      </c>
      <c r="D131" s="23">
        <v>79761</v>
      </c>
      <c r="E131" s="2" t="s">
        <v>257</v>
      </c>
      <c r="F131" s="24"/>
      <c r="G131" s="25" t="s">
        <v>190</v>
      </c>
      <c r="H131" s="25"/>
      <c r="I131" s="25"/>
      <c r="J131" s="25"/>
      <c r="K131" s="26" t="s">
        <v>256</v>
      </c>
    </row>
    <row r="132" spans="1:12" ht="26.4" x14ac:dyDescent="0.25">
      <c r="A132"/>
      <c r="C132" s="60">
        <v>1300</v>
      </c>
      <c r="D132" s="23">
        <v>79837</v>
      </c>
      <c r="E132" s="2" t="s">
        <v>257</v>
      </c>
      <c r="F132" s="24"/>
      <c r="G132" s="25" t="s">
        <v>191</v>
      </c>
      <c r="H132" s="25"/>
      <c r="I132" s="25"/>
      <c r="J132" s="25"/>
      <c r="K132" s="26" t="s">
        <v>258</v>
      </c>
    </row>
    <row r="133" spans="1:12" ht="39.6" x14ac:dyDescent="0.25">
      <c r="A133"/>
      <c r="C133" s="60">
        <v>1310</v>
      </c>
      <c r="D133" s="23">
        <v>79862</v>
      </c>
      <c r="E133" s="2" t="s">
        <v>257</v>
      </c>
      <c r="F133" s="24"/>
      <c r="G133" s="25" t="s">
        <v>192</v>
      </c>
      <c r="H133" s="25"/>
      <c r="I133" s="25"/>
      <c r="J133" s="25"/>
      <c r="K133" s="26" t="s">
        <v>259</v>
      </c>
    </row>
    <row r="134" spans="1:12" ht="39.6" x14ac:dyDescent="0.25">
      <c r="A134" s="50" t="s">
        <v>354</v>
      </c>
      <c r="B134" s="14" t="s">
        <v>325</v>
      </c>
      <c r="C134" s="59">
        <v>1320</v>
      </c>
      <c r="D134" s="27">
        <v>82431</v>
      </c>
      <c r="E134" s="3" t="s">
        <v>136</v>
      </c>
      <c r="F134" s="28"/>
      <c r="G134" s="29" t="s">
        <v>127</v>
      </c>
      <c r="H134" s="29" t="s">
        <v>390</v>
      </c>
      <c r="I134" s="29"/>
      <c r="J134" s="29"/>
      <c r="K134" s="30" t="s">
        <v>128</v>
      </c>
      <c r="L134" s="63" t="s">
        <v>354</v>
      </c>
    </row>
    <row r="135" spans="1:12" x14ac:dyDescent="0.25">
      <c r="A135" s="50" t="s">
        <v>354</v>
      </c>
      <c r="B135" s="14" t="s">
        <v>326</v>
      </c>
      <c r="C135" s="59">
        <v>1330</v>
      </c>
      <c r="D135" s="15"/>
      <c r="E135" s="33" t="s">
        <v>82</v>
      </c>
      <c r="F135" s="33"/>
      <c r="G135" s="19"/>
      <c r="H135" s="19"/>
      <c r="I135" s="19"/>
      <c r="J135" s="19"/>
      <c r="K135" s="18"/>
    </row>
    <row r="136" spans="1:12" x14ac:dyDescent="0.25">
      <c r="A136" s="50" t="s">
        <v>354</v>
      </c>
      <c r="C136" s="60">
        <v>1340</v>
      </c>
      <c r="D136" s="23">
        <v>82481</v>
      </c>
      <c r="E136" s="33" t="s">
        <v>136</v>
      </c>
      <c r="F136" s="24"/>
      <c r="G136" s="25" t="s">
        <v>129</v>
      </c>
      <c r="H136" s="25"/>
      <c r="I136" s="25"/>
      <c r="J136" s="25"/>
      <c r="K136" s="26" t="s">
        <v>87</v>
      </c>
    </row>
    <row r="137" spans="1:12" x14ac:dyDescent="0.25">
      <c r="A137" s="50" t="s">
        <v>354</v>
      </c>
      <c r="C137" s="60">
        <v>1350</v>
      </c>
      <c r="D137" s="23">
        <v>83435</v>
      </c>
      <c r="E137" s="5" t="s">
        <v>82</v>
      </c>
      <c r="F137" s="24"/>
      <c r="G137" s="25" t="s">
        <v>71</v>
      </c>
      <c r="H137" s="25"/>
      <c r="I137" s="25"/>
      <c r="J137" s="25"/>
      <c r="K137" s="26" t="s">
        <v>83</v>
      </c>
    </row>
    <row r="138" spans="1:12" ht="26.4" x14ac:dyDescent="0.25">
      <c r="A138"/>
      <c r="C138" s="59">
        <v>1360</v>
      </c>
      <c r="D138" s="23">
        <v>85049</v>
      </c>
      <c r="E138" s="2" t="s">
        <v>257</v>
      </c>
      <c r="F138" s="24"/>
      <c r="G138" s="25" t="s">
        <v>193</v>
      </c>
      <c r="H138" s="25"/>
      <c r="I138" s="25"/>
      <c r="J138" s="25"/>
      <c r="K138" s="26" t="s">
        <v>260</v>
      </c>
    </row>
    <row r="139" spans="1:12" x14ac:dyDescent="0.25">
      <c r="A139"/>
      <c r="C139" s="59">
        <v>1370</v>
      </c>
      <c r="D139" s="23">
        <v>85072</v>
      </c>
      <c r="E139" s="2" t="s">
        <v>257</v>
      </c>
      <c r="F139" s="24"/>
      <c r="G139" s="25" t="s">
        <v>194</v>
      </c>
      <c r="H139" s="25"/>
      <c r="I139" s="25"/>
      <c r="J139" s="25"/>
      <c r="K139" s="26" t="s">
        <v>261</v>
      </c>
    </row>
    <row r="140" spans="1:12" ht="39.6" x14ac:dyDescent="0.25">
      <c r="A140" s="50" t="s">
        <v>354</v>
      </c>
      <c r="B140" s="14" t="s">
        <v>327</v>
      </c>
      <c r="C140" s="60">
        <v>1380</v>
      </c>
      <c r="D140" s="36" t="s">
        <v>284</v>
      </c>
      <c r="E140" s="9" t="s">
        <v>136</v>
      </c>
      <c r="F140" s="37"/>
      <c r="G140" s="29" t="s">
        <v>285</v>
      </c>
      <c r="H140" s="29" t="s">
        <v>390</v>
      </c>
      <c r="I140" s="29"/>
      <c r="J140" s="29"/>
      <c r="K140" s="31" t="s">
        <v>286</v>
      </c>
      <c r="L140" s="63" t="s">
        <v>354</v>
      </c>
    </row>
    <row r="141" spans="1:12" ht="39.6" x14ac:dyDescent="0.25">
      <c r="A141"/>
      <c r="C141" s="60">
        <v>1390</v>
      </c>
      <c r="D141" s="23">
        <v>87730</v>
      </c>
      <c r="E141" s="2" t="s">
        <v>257</v>
      </c>
      <c r="F141" s="24"/>
      <c r="G141" s="25" t="s">
        <v>195</v>
      </c>
      <c r="H141" s="25"/>
      <c r="I141" s="25"/>
      <c r="J141" s="25"/>
      <c r="K141" s="26" t="s">
        <v>262</v>
      </c>
    </row>
    <row r="142" spans="1:12" ht="39.6" x14ac:dyDescent="0.25">
      <c r="A142" s="49"/>
      <c r="C142" s="59">
        <v>1400</v>
      </c>
      <c r="D142" s="23">
        <v>88131</v>
      </c>
      <c r="E142" s="3" t="s">
        <v>136</v>
      </c>
      <c r="F142" s="24"/>
      <c r="G142" s="25" t="s">
        <v>130</v>
      </c>
      <c r="H142" s="25"/>
      <c r="I142" s="25"/>
      <c r="J142" s="25"/>
      <c r="K142" s="26" t="s">
        <v>131</v>
      </c>
    </row>
    <row r="143" spans="1:12" ht="26.4" x14ac:dyDescent="0.25">
      <c r="A143"/>
      <c r="C143" s="59">
        <v>1410</v>
      </c>
      <c r="D143" s="23">
        <v>88131</v>
      </c>
      <c r="E143" s="2" t="s">
        <v>257</v>
      </c>
      <c r="F143" s="24"/>
      <c r="G143" s="25" t="s">
        <v>130</v>
      </c>
      <c r="H143" s="25"/>
      <c r="I143" s="25"/>
      <c r="J143" s="25"/>
      <c r="K143" s="26" t="s">
        <v>263</v>
      </c>
    </row>
    <row r="144" spans="1:12" ht="92.4" x14ac:dyDescent="0.25">
      <c r="A144"/>
      <c r="C144" s="60">
        <v>1420</v>
      </c>
      <c r="D144" s="23">
        <v>88339</v>
      </c>
      <c r="E144" s="2" t="s">
        <v>257</v>
      </c>
      <c r="F144" s="24"/>
      <c r="G144" s="25" t="s">
        <v>196</v>
      </c>
      <c r="H144" s="25"/>
      <c r="I144" s="25"/>
      <c r="J144" s="25"/>
      <c r="K144" s="26" t="s">
        <v>264</v>
      </c>
    </row>
    <row r="145" spans="1:12" x14ac:dyDescent="0.25">
      <c r="A145"/>
      <c r="C145" s="60">
        <v>1430</v>
      </c>
      <c r="D145" s="23">
        <v>88410</v>
      </c>
      <c r="E145" s="2" t="s">
        <v>257</v>
      </c>
      <c r="F145" s="24"/>
      <c r="G145" s="25" t="s">
        <v>197</v>
      </c>
      <c r="H145" s="25"/>
      <c r="I145" s="25"/>
      <c r="J145" s="25"/>
      <c r="K145" s="26" t="s">
        <v>216</v>
      </c>
    </row>
    <row r="146" spans="1:12" ht="79.2" x14ac:dyDescent="0.25">
      <c r="A146"/>
      <c r="C146" s="59">
        <v>1440</v>
      </c>
      <c r="D146" s="23">
        <v>88662</v>
      </c>
      <c r="E146" s="2" t="s">
        <v>257</v>
      </c>
      <c r="F146" s="24"/>
      <c r="G146" s="25" t="s">
        <v>198</v>
      </c>
      <c r="H146" s="25"/>
      <c r="I146" s="25"/>
      <c r="J146" s="25"/>
      <c r="K146" s="26" t="s">
        <v>265</v>
      </c>
    </row>
    <row r="147" spans="1:12" ht="26.4" x14ac:dyDescent="0.25">
      <c r="A147"/>
      <c r="C147" s="59">
        <v>1450</v>
      </c>
      <c r="D147" s="23">
        <v>88690</v>
      </c>
      <c r="E147" s="2" t="s">
        <v>257</v>
      </c>
      <c r="F147" s="24"/>
      <c r="G147" s="25" t="s">
        <v>199</v>
      </c>
      <c r="H147" s="25"/>
      <c r="I147" s="25"/>
      <c r="J147" s="25"/>
      <c r="K147" s="26" t="s">
        <v>266</v>
      </c>
    </row>
    <row r="148" spans="1:12" ht="39.6" x14ac:dyDescent="0.25">
      <c r="A148"/>
      <c r="C148" s="60">
        <v>1460</v>
      </c>
      <c r="D148" s="23">
        <v>90402</v>
      </c>
      <c r="E148" s="2" t="s">
        <v>257</v>
      </c>
      <c r="F148" s="24"/>
      <c r="G148" s="25" t="s">
        <v>200</v>
      </c>
      <c r="H148" s="25"/>
      <c r="I148" s="25"/>
      <c r="J148" s="25"/>
      <c r="K148" s="26" t="s">
        <v>267</v>
      </c>
    </row>
    <row r="149" spans="1:12" x14ac:dyDescent="0.25">
      <c r="A149"/>
      <c r="C149" s="60">
        <v>1470</v>
      </c>
      <c r="D149" s="23">
        <v>90522</v>
      </c>
      <c r="E149" s="2" t="s">
        <v>257</v>
      </c>
      <c r="F149" s="24"/>
      <c r="G149" s="25" t="s">
        <v>201</v>
      </c>
      <c r="H149" s="25"/>
      <c r="I149" s="25"/>
      <c r="J149" s="25"/>
      <c r="K149" s="26" t="s">
        <v>268</v>
      </c>
    </row>
    <row r="150" spans="1:12" ht="26.4" x14ac:dyDescent="0.25">
      <c r="A150" s="50" t="s">
        <v>354</v>
      </c>
      <c r="C150" s="59">
        <v>1480</v>
      </c>
      <c r="D150" s="23">
        <v>91052</v>
      </c>
      <c r="E150" s="5" t="s">
        <v>82</v>
      </c>
      <c r="F150" s="24"/>
      <c r="G150" s="25" t="s">
        <v>72</v>
      </c>
      <c r="H150" s="25"/>
      <c r="I150" s="25"/>
      <c r="J150" s="25"/>
      <c r="K150" s="26" t="s">
        <v>73</v>
      </c>
    </row>
    <row r="151" spans="1:12" ht="26.4" x14ac:dyDescent="0.25">
      <c r="A151" s="50" t="s">
        <v>354</v>
      </c>
      <c r="B151" s="14" t="s">
        <v>328</v>
      </c>
      <c r="C151" s="59">
        <v>1490</v>
      </c>
      <c r="D151" s="27">
        <v>91174</v>
      </c>
      <c r="E151" s="4" t="s">
        <v>136</v>
      </c>
      <c r="F151" s="32"/>
      <c r="G151" s="29" t="s">
        <v>132</v>
      </c>
      <c r="H151" s="29" t="s">
        <v>390</v>
      </c>
      <c r="I151" s="29" t="s">
        <v>394</v>
      </c>
      <c r="J151" s="29"/>
      <c r="K151" s="30" t="s">
        <v>133</v>
      </c>
      <c r="L151" s="63" t="s">
        <v>354</v>
      </c>
    </row>
    <row r="152" spans="1:12" x14ac:dyDescent="0.25">
      <c r="A152"/>
      <c r="C152" s="60">
        <v>1500</v>
      </c>
      <c r="D152" s="23">
        <v>91550</v>
      </c>
      <c r="E152" s="2" t="s">
        <v>257</v>
      </c>
      <c r="F152" s="24"/>
      <c r="G152" s="25" t="s">
        <v>202</v>
      </c>
      <c r="H152" s="25"/>
      <c r="I152" s="25"/>
      <c r="J152" s="25"/>
      <c r="K152" s="26" t="s">
        <v>269</v>
      </c>
    </row>
    <row r="153" spans="1:12" x14ac:dyDescent="0.25">
      <c r="A153" s="50" t="s">
        <v>354</v>
      </c>
      <c r="B153" s="14" t="s">
        <v>329</v>
      </c>
      <c r="C153" s="60">
        <v>1510</v>
      </c>
      <c r="D153" s="27">
        <v>91788</v>
      </c>
      <c r="E153" s="5" t="s">
        <v>82</v>
      </c>
      <c r="F153" s="28"/>
      <c r="G153" s="19" t="s">
        <v>74</v>
      </c>
      <c r="H153" s="29" t="s">
        <v>390</v>
      </c>
      <c r="I153" s="29" t="s">
        <v>391</v>
      </c>
      <c r="J153" s="29"/>
      <c r="K153" s="30" t="s">
        <v>75</v>
      </c>
      <c r="L153" s="63" t="s">
        <v>354</v>
      </c>
    </row>
    <row r="154" spans="1:12" ht="26.4" x14ac:dyDescent="0.25">
      <c r="A154" s="49"/>
      <c r="C154" s="59">
        <v>1520</v>
      </c>
      <c r="D154" s="23">
        <v>92224</v>
      </c>
      <c r="E154" s="5" t="s">
        <v>82</v>
      </c>
      <c r="F154" s="24"/>
      <c r="G154" s="25" t="s">
        <v>76</v>
      </c>
      <c r="H154" s="25"/>
      <c r="I154" s="25"/>
      <c r="J154" s="25"/>
      <c r="K154" s="26" t="s">
        <v>77</v>
      </c>
    </row>
    <row r="155" spans="1:12" x14ac:dyDescent="0.25">
      <c r="A155" s="49"/>
      <c r="C155" s="59">
        <v>1530</v>
      </c>
      <c r="D155" s="23">
        <v>93113</v>
      </c>
      <c r="E155" s="5" t="s">
        <v>82</v>
      </c>
      <c r="F155" s="24"/>
      <c r="G155" s="25" t="s">
        <v>78</v>
      </c>
      <c r="H155" s="25"/>
      <c r="I155" s="25"/>
      <c r="J155" s="25"/>
      <c r="K155" s="26" t="s">
        <v>79</v>
      </c>
    </row>
    <row r="156" spans="1:12" ht="39.6" x14ac:dyDescent="0.25">
      <c r="A156"/>
      <c r="C156" s="60">
        <v>1540</v>
      </c>
      <c r="D156" s="23">
        <v>93413</v>
      </c>
      <c r="E156" s="2" t="s">
        <v>257</v>
      </c>
      <c r="F156" s="24"/>
      <c r="G156" s="25" t="s">
        <v>203</v>
      </c>
      <c r="H156" s="25"/>
      <c r="I156" s="25"/>
      <c r="J156" s="25"/>
      <c r="K156" s="26" t="s">
        <v>270</v>
      </c>
    </row>
    <row r="157" spans="1:12" ht="26.4" x14ac:dyDescent="0.25">
      <c r="A157"/>
      <c r="C157" s="60">
        <v>1550</v>
      </c>
      <c r="D157" s="23">
        <v>94249</v>
      </c>
      <c r="E157" s="2" t="s">
        <v>257</v>
      </c>
      <c r="F157" s="24"/>
      <c r="G157" s="25" t="s">
        <v>204</v>
      </c>
      <c r="H157" s="25"/>
      <c r="I157" s="25"/>
      <c r="J157" s="25"/>
      <c r="K157" s="26" t="s">
        <v>271</v>
      </c>
    </row>
    <row r="158" spans="1:12" x14ac:dyDescent="0.25">
      <c r="A158" s="50" t="s">
        <v>354</v>
      </c>
      <c r="B158" s="14" t="s">
        <v>330</v>
      </c>
      <c r="C158" s="59">
        <v>1560</v>
      </c>
      <c r="D158" s="27">
        <v>95503</v>
      </c>
      <c r="E158" s="5" t="s">
        <v>82</v>
      </c>
      <c r="F158" s="28"/>
      <c r="G158" s="29" t="s">
        <v>80</v>
      </c>
      <c r="H158" s="29" t="s">
        <v>390</v>
      </c>
      <c r="I158" s="29" t="s">
        <v>392</v>
      </c>
      <c r="J158" s="29"/>
      <c r="K158" s="30" t="s">
        <v>81</v>
      </c>
      <c r="L158" s="63" t="s">
        <v>354</v>
      </c>
    </row>
    <row r="159" spans="1:12" x14ac:dyDescent="0.25">
      <c r="A159" s="50" t="s">
        <v>354</v>
      </c>
      <c r="B159" s="14" t="s">
        <v>331</v>
      </c>
      <c r="C159" s="59">
        <v>1570</v>
      </c>
      <c r="D159" s="27">
        <v>96110</v>
      </c>
      <c r="E159" s="9" t="s">
        <v>136</v>
      </c>
      <c r="F159" s="37" t="s">
        <v>405</v>
      </c>
      <c r="G159" s="29" t="s">
        <v>280</v>
      </c>
      <c r="H159" s="29" t="s">
        <v>390</v>
      </c>
      <c r="I159" s="29" t="s">
        <v>393</v>
      </c>
      <c r="J159" s="29"/>
      <c r="K159" s="30" t="s">
        <v>281</v>
      </c>
      <c r="L159" s="63" t="s">
        <v>354</v>
      </c>
    </row>
    <row r="160" spans="1:12" x14ac:dyDescent="0.25">
      <c r="A160"/>
      <c r="C160" s="60">
        <v>1580</v>
      </c>
      <c r="D160" s="23">
        <v>97080</v>
      </c>
      <c r="E160" s="2" t="s">
        <v>257</v>
      </c>
      <c r="F160" s="24"/>
      <c r="G160" s="25" t="s">
        <v>205</v>
      </c>
      <c r="H160" s="25"/>
      <c r="I160" s="25"/>
      <c r="J160" s="25"/>
      <c r="K160" s="26" t="s">
        <v>272</v>
      </c>
    </row>
    <row r="161" spans="1:11" ht="26.4" x14ac:dyDescent="0.25">
      <c r="A161"/>
      <c r="C161" s="60">
        <v>1590</v>
      </c>
      <c r="D161" s="23">
        <v>97631</v>
      </c>
      <c r="E161" s="2" t="s">
        <v>257</v>
      </c>
      <c r="F161" s="24"/>
      <c r="G161" s="25" t="s">
        <v>206</v>
      </c>
      <c r="H161" s="25"/>
      <c r="I161" s="25"/>
      <c r="J161" s="25"/>
      <c r="K161" s="26" t="s">
        <v>273</v>
      </c>
    </row>
    <row r="162" spans="1:11" x14ac:dyDescent="0.25">
      <c r="A162"/>
      <c r="C162" s="59">
        <v>1600</v>
      </c>
      <c r="D162" s="23">
        <v>97708</v>
      </c>
      <c r="E162" s="2" t="s">
        <v>257</v>
      </c>
      <c r="F162" s="24"/>
      <c r="G162" s="25" t="s">
        <v>207</v>
      </c>
      <c r="H162" s="25"/>
      <c r="I162" s="25"/>
      <c r="J162" s="25"/>
      <c r="K162" s="26" t="s">
        <v>274</v>
      </c>
    </row>
    <row r="163" spans="1:11" x14ac:dyDescent="0.25">
      <c r="A163" s="50" t="s">
        <v>354</v>
      </c>
      <c r="C163" s="59">
        <v>1610</v>
      </c>
      <c r="D163" s="23">
        <v>97769</v>
      </c>
      <c r="E163" s="3" t="s">
        <v>136</v>
      </c>
      <c r="F163" s="24"/>
      <c r="G163" s="25" t="s">
        <v>134</v>
      </c>
      <c r="H163" s="25"/>
      <c r="I163" s="25"/>
      <c r="J163" s="25"/>
      <c r="K163" s="26" t="s">
        <v>135</v>
      </c>
    </row>
    <row r="164" spans="1:11" ht="26.4" x14ac:dyDescent="0.25">
      <c r="A164"/>
      <c r="C164" s="60">
        <v>1620</v>
      </c>
      <c r="D164" s="23">
        <v>97769</v>
      </c>
      <c r="E164" s="2" t="s">
        <v>257</v>
      </c>
      <c r="F164" s="24"/>
      <c r="G164" s="25" t="s">
        <v>134</v>
      </c>
      <c r="H164" s="25"/>
      <c r="I164" s="25"/>
      <c r="J164" s="25"/>
      <c r="K164" s="26" t="s">
        <v>275</v>
      </c>
    </row>
    <row r="165" spans="1:11" x14ac:dyDescent="0.25">
      <c r="A165"/>
      <c r="C165" s="60">
        <v>1630</v>
      </c>
      <c r="D165" s="23">
        <v>97769</v>
      </c>
      <c r="E165" s="2" t="s">
        <v>257</v>
      </c>
      <c r="F165" s="24"/>
      <c r="G165" s="25" t="s">
        <v>134</v>
      </c>
      <c r="H165" s="25"/>
      <c r="I165" s="25"/>
      <c r="J165" s="25"/>
      <c r="K165" s="26" t="s">
        <v>276</v>
      </c>
    </row>
    <row r="166" spans="1:11" ht="26.4" x14ac:dyDescent="0.25">
      <c r="A166"/>
      <c r="C166" s="59">
        <v>1640</v>
      </c>
      <c r="D166" s="23">
        <v>97980</v>
      </c>
      <c r="E166" s="2" t="s">
        <v>257</v>
      </c>
      <c r="F166" s="24"/>
      <c r="G166" s="25" t="s">
        <v>208</v>
      </c>
      <c r="H166" s="25"/>
      <c r="I166" s="25"/>
      <c r="J166" s="25"/>
      <c r="K166" s="26" t="s">
        <v>277</v>
      </c>
    </row>
    <row r="167" spans="1:11" x14ac:dyDescent="0.25">
      <c r="A167" s="49"/>
      <c r="B167" s="14" t="s">
        <v>332</v>
      </c>
      <c r="C167" s="59">
        <v>1650</v>
      </c>
      <c r="D167" s="21"/>
      <c r="E167" s="38"/>
      <c r="F167" s="38"/>
      <c r="G167" s="39"/>
      <c r="H167" s="40"/>
      <c r="I167" s="40"/>
      <c r="J167" s="40"/>
      <c r="K167" s="35" t="s">
        <v>333</v>
      </c>
    </row>
    <row r="168" spans="1:11" x14ac:dyDescent="0.25">
      <c r="B168" s="55"/>
      <c r="C168" s="60"/>
      <c r="D168" s="56"/>
      <c r="G168" s="57"/>
      <c r="H168" s="57"/>
      <c r="I168" s="57"/>
      <c r="J168" s="57"/>
      <c r="K168" s="12"/>
    </row>
  </sheetData>
  <autoFilter ref="A1:L168"/>
  <phoneticPr fontId="15" type="noConversion"/>
  <hyperlinks>
    <hyperlink ref="B26" r:id="rId1"/>
    <hyperlink ref="B27" r:id="rId2"/>
    <hyperlink ref="B24" r:id="rId3"/>
    <hyperlink ref="B31" r:id="rId4"/>
    <hyperlink ref="B33" r:id="rId5"/>
    <hyperlink ref="B34" r:id="rId6"/>
    <hyperlink ref="B35" r:id="rId7"/>
    <hyperlink ref="B44" r:id="rId8"/>
    <hyperlink ref="B60" r:id="rId9"/>
    <hyperlink ref="B61" r:id="rId10"/>
    <hyperlink ref="B63" r:id="rId11"/>
    <hyperlink ref="B74" r:id="rId12"/>
    <hyperlink ref="B75" r:id="rId13"/>
    <hyperlink ref="B79" r:id="rId14"/>
    <hyperlink ref="B80" r:id="rId15"/>
    <hyperlink ref="B81" r:id="rId16"/>
    <hyperlink ref="B88" r:id="rId17"/>
    <hyperlink ref="B86" r:id="rId18"/>
    <hyperlink ref="B90" r:id="rId19"/>
    <hyperlink ref="B94" r:id="rId20"/>
    <hyperlink ref="B96" r:id="rId21"/>
    <hyperlink ref="B98" r:id="rId22"/>
    <hyperlink ref="B103" r:id="rId23"/>
    <hyperlink ref="B113" r:id="rId24"/>
    <hyperlink ref="B114" r:id="rId25"/>
    <hyperlink ref="B125" r:id="rId26"/>
    <hyperlink ref="B126" r:id="rId27"/>
    <hyperlink ref="B129" r:id="rId28"/>
    <hyperlink ref="B134" r:id="rId29"/>
    <hyperlink ref="B135" r:id="rId30"/>
    <hyperlink ref="B140" r:id="rId31"/>
    <hyperlink ref="B151" r:id="rId32"/>
    <hyperlink ref="B153" r:id="rId33"/>
    <hyperlink ref="B158" r:id="rId34"/>
    <hyperlink ref="B159" r:id="rId35"/>
    <hyperlink ref="B167" r:id="rId36"/>
    <hyperlink ref="A2" r:id="rId37"/>
    <hyperlink ref="A20" r:id="rId38"/>
    <hyperlink ref="A31" r:id="rId39"/>
    <hyperlink ref="A88" r:id="rId40"/>
    <hyperlink ref="A7" r:id="rId41"/>
    <hyperlink ref="A17" r:id="rId42"/>
    <hyperlink ref="A18" r:id="rId43"/>
    <hyperlink ref="A22" r:id="rId44"/>
    <hyperlink ref="A23" r:id="rId45"/>
    <hyperlink ref="A24" r:id="rId46"/>
    <hyperlink ref="A26" r:id="rId47"/>
    <hyperlink ref="A27" r:id="rId48"/>
    <hyperlink ref="B20" r:id="rId49"/>
    <hyperlink ref="B2" r:id="rId50"/>
    <hyperlink ref="A30" r:id="rId51"/>
    <hyperlink ref="A44" r:id="rId52"/>
    <hyperlink ref="A50" r:id="rId53"/>
    <hyperlink ref="B50" r:id="rId54"/>
    <hyperlink ref="A54" r:id="rId55"/>
    <hyperlink ref="A60" r:id="rId56"/>
    <hyperlink ref="A61" r:id="rId57"/>
    <hyperlink ref="A63" r:id="rId58"/>
    <hyperlink ref="A69" r:id="rId59"/>
    <hyperlink ref="A75" r:id="rId60"/>
    <hyperlink ref="A79" r:id="rId61"/>
    <hyperlink ref="A81" r:id="rId62"/>
    <hyperlink ref="A86" r:id="rId63"/>
    <hyperlink ref="A94" r:id="rId64"/>
    <hyperlink ref="A96" r:id="rId65"/>
    <hyperlink ref="A98" r:id="rId66"/>
    <hyperlink ref="A99" r:id="rId67"/>
    <hyperlink ref="A103" r:id="rId68"/>
    <hyperlink ref="A104" r:id="rId69"/>
    <hyperlink ref="A110" r:id="rId70"/>
    <hyperlink ref="A113" r:id="rId71"/>
    <hyperlink ref="A114" r:id="rId72"/>
    <hyperlink ref="A116" r:id="rId73"/>
    <hyperlink ref="A121" r:id="rId74"/>
    <hyperlink ref="A126" r:id="rId75"/>
    <hyperlink ref="A134" r:id="rId76"/>
    <hyperlink ref="A135" r:id="rId77"/>
    <hyperlink ref="A136" r:id="rId78"/>
    <hyperlink ref="A137" r:id="rId79"/>
    <hyperlink ref="A140" r:id="rId80"/>
    <hyperlink ref="A150" r:id="rId81"/>
    <hyperlink ref="A151" r:id="rId82"/>
    <hyperlink ref="A153" r:id="rId83"/>
    <hyperlink ref="A158" r:id="rId84"/>
    <hyperlink ref="A159" r:id="rId85"/>
    <hyperlink ref="A163" r:id="rId86"/>
  </hyperlinks>
  <pageMargins left="0.78740157499999996" right="0.78740157499999996" top="0.984251969" bottom="0.984251969" header="0.4921259845" footer="0.4921259845"/>
  <pageSetup paperSize="9" orientation="portrait" horizontalDpi="4294967295" verticalDpi="4294967295" r:id="rId87"/>
  <headerFooter alignWithMargins="0"/>
  <legacyDrawing r:id="rId8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N174"/>
  <sheetViews>
    <sheetView tabSelected="1" topLeftCell="J1" zoomScale="70" zoomScaleNormal="70" workbookViewId="0">
      <selection activeCell="K44" sqref="K44"/>
    </sheetView>
  </sheetViews>
  <sheetFormatPr baseColWidth="10" defaultColWidth="20" defaultRowHeight="13.2" x14ac:dyDescent="0.25"/>
  <cols>
    <col min="1" max="1" width="9.77734375" style="61" customWidth="1"/>
    <col min="2" max="2" width="19.44140625" customWidth="1"/>
    <col min="3" max="3" width="12.5546875" customWidth="1"/>
    <col min="4" max="4" width="11.5546875" customWidth="1"/>
    <col min="5" max="5" width="21.33203125" bestFit="1" customWidth="1"/>
    <col min="6" max="6" width="16" customWidth="1"/>
    <col min="7" max="7" width="5.44140625" customWidth="1"/>
    <col min="8" max="8" width="18.6640625" customWidth="1"/>
    <col min="9" max="9" width="71.21875" customWidth="1"/>
    <col min="10" max="10" width="66" customWidth="1"/>
    <col min="11" max="11" width="67.77734375" customWidth="1"/>
    <col min="12" max="12" width="104.21875" customWidth="1"/>
    <col min="13" max="13" width="91" customWidth="1"/>
    <col min="14" max="14" width="92.21875" customWidth="1"/>
  </cols>
  <sheetData>
    <row r="1" spans="1:14" x14ac:dyDescent="0.25">
      <c r="A1" s="58" t="s">
        <v>289</v>
      </c>
      <c r="B1" s="22" t="s">
        <v>337</v>
      </c>
      <c r="C1" s="22" t="s">
        <v>1</v>
      </c>
      <c r="D1" s="22" t="s">
        <v>317</v>
      </c>
      <c r="E1" s="22" t="s">
        <v>335</v>
      </c>
      <c r="F1" s="22" t="s">
        <v>336</v>
      </c>
      <c r="G1" s="22" t="s">
        <v>366</v>
      </c>
      <c r="H1" s="22"/>
      <c r="I1" s="22" t="s">
        <v>367</v>
      </c>
      <c r="J1" s="22" t="s">
        <v>397</v>
      </c>
      <c r="K1" s="22" t="s">
        <v>396</v>
      </c>
      <c r="L1" s="22" t="s">
        <v>398</v>
      </c>
      <c r="M1" s="22" t="s">
        <v>399</v>
      </c>
      <c r="N1" s="22" t="s">
        <v>400</v>
      </c>
    </row>
    <row r="2" spans="1:14" x14ac:dyDescent="0.25">
      <c r="A2" s="61">
        <f>Grundliste!C2</f>
        <v>10</v>
      </c>
      <c r="B2" s="12" t="str">
        <f>VLOOKUP(A2,Grundliste!$C1:$L167,4)</f>
        <v>Polenztal</v>
      </c>
      <c r="C2" s="12" t="str">
        <f>VLOOKUP(A2,Grundliste!$C1:$L167,5)</f>
        <v>Hohnstein</v>
      </c>
      <c r="D2" s="12" t="str">
        <f>VLOOKUP(A2,Grundliste!$C1:$L167,6)</f>
        <v>Sachsen</v>
      </c>
      <c r="E2" s="12" t="str">
        <f>VLOOKUP(A2,Grundliste!$C1:$L167,7)</f>
        <v>S 165</v>
      </c>
      <c r="F2" s="12" t="str">
        <f>VLOOKUP(A2,Grundliste!$C1:$L167,8)</f>
        <v>Polenztalstrasse</v>
      </c>
      <c r="G2" s="12" t="str">
        <f>VLOOKUP(A2,Grundliste!$C1:$L167,10)</f>
        <v>x</v>
      </c>
      <c r="H2" s="12" t="str">
        <f>Grundliste!E2</f>
        <v>Wochenend und Feiertagssperrung</v>
      </c>
      <c r="I2" t="str">
        <f>CONCATENATE(A2,",",B2,",",C2,",",D2,",",E2,",",F2)</f>
        <v>10,Polenztal,Hohnstein,Sachsen,S 165,Polenztalstrasse</v>
      </c>
      <c r="J2" t="str">
        <f>CONCATENATE("Streckensperrung: ",D2," ",C2," ",F2," ",E2," ",B2," ",TEXT(A2,"""#""00000"))</f>
        <v>Streckensperrung: Sachsen Hohnstein Polenztalstrasse S 165 Polenztal #00010</v>
      </c>
      <c r="K2" t="str">
        <f>CONCATENATE("Streckensperrung: ",D2," ",C2," ",F2," ",E2," ",B2," - ",H2)</f>
        <v>Streckensperrung: Sachsen Hohnstein Polenztalstrasse S 165 Polenztal - Wochenend und Feiertagssperrung</v>
      </c>
      <c r="L2" t="str">
        <f>CONCATENATE("Hier findest Du die Informationen zur Streckensperrung: ",D2," ",C2," ",F2," ",E2," ",B2," - ",H2)</f>
        <v>Hier findest Du die Informationen zur Streckensperrung: Sachsen Hohnstein Polenztalstrasse S 165 Polenztal - Wochenend und Feiertagssperrung</v>
      </c>
      <c r="M2" t="str">
        <f>CONCATENATE(TEXT(A2,"""ID""00000"),"-",D2,"-",C2,"-",F2,"-",E2,"-",B2)</f>
        <v>ID00010-Sachsen-Hohnstein-Polenztalstrasse-S 165-Polenztal</v>
      </c>
      <c r="N2" t="str">
        <f>(SUBSTITUTE(SUBSTITUTE(SUBSTITUTE(SUBSTITUTE(SUBSTITUTE(SUBSTITUTE(LOWER(TRIM(M2)),"ä","ae"),"ö","oe"),"ü","ue"),"ß","ss"),"--","-")," ","_"))</f>
        <v>id00010-sachsen-hohnstein-polenztalstrasse-s_165-polenztal</v>
      </c>
    </row>
    <row r="3" spans="1:14" hidden="1" x14ac:dyDescent="0.25">
      <c r="A3" s="61">
        <f>Grundliste!C3</f>
        <v>20</v>
      </c>
      <c r="B3" s="12">
        <f>VLOOKUP(A3,Grundliste!$C2:$L168,4)</f>
        <v>0</v>
      </c>
      <c r="C3" s="12" t="str">
        <f>VLOOKUP(A3,Grundliste!$C2:$L168,5)</f>
        <v>Leipzig</v>
      </c>
      <c r="D3" s="12">
        <f>VLOOKUP(A3,Grundliste!$C2:$L168,6)</f>
        <v>0</v>
      </c>
      <c r="E3" s="12">
        <f>VLOOKUP(A3,Grundliste!$C2:$L168,7)</f>
        <v>0</v>
      </c>
      <c r="F3" s="12">
        <f>VLOOKUP(A3,Grundliste!$C2:$L168,8)</f>
        <v>0</v>
      </c>
      <c r="G3" s="12">
        <f>VLOOKUP(A3,Grundliste!$C2:$L168,10)</f>
        <v>0</v>
      </c>
      <c r="H3" s="12" t="str">
        <f>Grundliste!E3</f>
        <v>Vollsperrung</v>
      </c>
    </row>
    <row r="4" spans="1:14" hidden="1" x14ac:dyDescent="0.25">
      <c r="A4" s="61">
        <f>Grundliste!C4</f>
        <v>30</v>
      </c>
      <c r="B4" s="12">
        <f>VLOOKUP(A4,Grundliste!$C3:$L169,4)</f>
        <v>0</v>
      </c>
      <c r="C4" s="12" t="str">
        <f>VLOOKUP(A4,Grundliste!$C3:$L169,5)</f>
        <v>Heiligenkreuz</v>
      </c>
      <c r="D4" s="12">
        <f>VLOOKUP(A4,Grundliste!$C3:$L169,6)</f>
        <v>0</v>
      </c>
      <c r="E4" s="12">
        <f>VLOOKUP(A4,Grundliste!$C3:$L169,7)</f>
        <v>0</v>
      </c>
      <c r="F4" s="12">
        <f>VLOOKUP(A4,Grundliste!$C3:$L169,8)</f>
        <v>0</v>
      </c>
      <c r="G4" s="12">
        <f>VLOOKUP(A4,Grundliste!$C3:$L169,10)</f>
        <v>0</v>
      </c>
      <c r="H4" s="12" t="str">
        <f>Grundliste!E4</f>
        <v>Wochenend und Feiertagssperrung</v>
      </c>
    </row>
    <row r="5" spans="1:14" hidden="1" x14ac:dyDescent="0.25">
      <c r="A5" s="61">
        <f>Grundliste!C5</f>
        <v>40</v>
      </c>
      <c r="B5" s="12">
        <f>VLOOKUP(A5,Grundliste!$C4:$L170,4)</f>
        <v>0</v>
      </c>
      <c r="C5" s="12" t="str">
        <f>VLOOKUP(A5,Grundliste!$C4:$L170,5)</f>
        <v>Kühlungsborn</v>
      </c>
      <c r="D5" s="12">
        <f>VLOOKUP(A5,Grundliste!$C4:$L170,6)</f>
        <v>0</v>
      </c>
      <c r="E5" s="12">
        <f>VLOOKUP(A5,Grundliste!$C4:$L170,7)</f>
        <v>0</v>
      </c>
      <c r="F5" s="12">
        <f>VLOOKUP(A5,Grundliste!$C4:$L170,8)</f>
        <v>0</v>
      </c>
      <c r="G5" s="12">
        <f>VLOOKUP(A5,Grundliste!$C4:$L170,10)</f>
        <v>0</v>
      </c>
      <c r="H5" s="12" t="str">
        <f>Grundliste!E5</f>
        <v>Nachtfahrverbot</v>
      </c>
    </row>
    <row r="6" spans="1:14" hidden="1" x14ac:dyDescent="0.25">
      <c r="A6" s="61">
        <f>Grundliste!C6</f>
        <v>50</v>
      </c>
      <c r="B6" s="12">
        <f>VLOOKUP(A6,Grundliste!$C5:$L171,4)</f>
        <v>0</v>
      </c>
      <c r="C6" s="12" t="str">
        <f>VLOOKUP(A6,Grundliste!$C5:$L171,5)</f>
        <v>Engelschoff</v>
      </c>
      <c r="D6" s="12">
        <f>VLOOKUP(A6,Grundliste!$C5:$L171,6)</f>
        <v>0</v>
      </c>
      <c r="E6" s="12">
        <f>VLOOKUP(A6,Grundliste!$C5:$L171,7)</f>
        <v>0</v>
      </c>
      <c r="F6" s="12">
        <f>VLOOKUP(A6,Grundliste!$C5:$L171,8)</f>
        <v>0</v>
      </c>
      <c r="G6" s="12">
        <f>VLOOKUP(A6,Grundliste!$C5:$L171,10)</f>
        <v>0</v>
      </c>
      <c r="H6" s="12" t="str">
        <f>Grundliste!E6</f>
        <v>Vollsperrung</v>
      </c>
    </row>
    <row r="7" spans="1:14" hidden="1" x14ac:dyDescent="0.25">
      <c r="A7" s="61">
        <f>Grundliste!C7</f>
        <v>60</v>
      </c>
      <c r="B7" s="12">
        <f>VLOOKUP(A7,Grundliste!$C6:$L172,4)</f>
        <v>0</v>
      </c>
      <c r="C7" s="12" t="str">
        <f>VLOOKUP(A7,Grundliste!$C6:$L172,5)</f>
        <v>Hammah</v>
      </c>
      <c r="D7" s="12">
        <f>VLOOKUP(A7,Grundliste!$C6:$L172,6)</f>
        <v>0</v>
      </c>
      <c r="E7" s="12">
        <f>VLOOKUP(A7,Grundliste!$C6:$L172,7)</f>
        <v>0</v>
      </c>
      <c r="F7" s="12">
        <f>VLOOKUP(A7,Grundliste!$C6:$L172,8)</f>
        <v>0</v>
      </c>
      <c r="G7" s="12">
        <f>VLOOKUP(A7,Grundliste!$C6:$L172,10)</f>
        <v>0</v>
      </c>
      <c r="H7" s="12" t="str">
        <f>Grundliste!E7</f>
        <v>Vollsperrung</v>
      </c>
    </row>
    <row r="8" spans="1:14" hidden="1" x14ac:dyDescent="0.25">
      <c r="A8" s="61">
        <f>Grundliste!C8</f>
        <v>70</v>
      </c>
      <c r="B8" s="12">
        <f>VLOOKUP(A8,Grundliste!$C7:$L173,4)</f>
        <v>0</v>
      </c>
      <c r="C8" s="12" t="str">
        <f>VLOOKUP(A8,Grundliste!$C7:$L173,5)</f>
        <v>Travemünde</v>
      </c>
      <c r="D8" s="12">
        <f>VLOOKUP(A8,Grundliste!$C7:$L173,6)</f>
        <v>0</v>
      </c>
      <c r="E8" s="12">
        <f>VLOOKUP(A8,Grundliste!$C7:$L173,7)</f>
        <v>0</v>
      </c>
      <c r="F8" s="12">
        <f>VLOOKUP(A8,Grundliste!$C7:$L173,8)</f>
        <v>0</v>
      </c>
      <c r="G8" s="12">
        <f>VLOOKUP(A8,Grundliste!$C7:$L173,10)</f>
        <v>0</v>
      </c>
      <c r="H8" s="12" t="str">
        <f>Grundliste!E8</f>
        <v>Nachtfahrverbot</v>
      </c>
    </row>
    <row r="9" spans="1:14" hidden="1" x14ac:dyDescent="0.25">
      <c r="A9" s="61">
        <f>Grundliste!C9</f>
        <v>80</v>
      </c>
      <c r="B9" s="12">
        <f>VLOOKUP(A9,Grundliste!$C8:$L174,4)</f>
        <v>0</v>
      </c>
      <c r="C9" s="12" t="str">
        <f>VLOOKUP(A9,Grundliste!$C8:$L174,5)</f>
        <v>Timmendorfer Strand</v>
      </c>
      <c r="D9" s="12">
        <f>VLOOKUP(A9,Grundliste!$C8:$L174,6)</f>
        <v>0</v>
      </c>
      <c r="E9" s="12">
        <f>VLOOKUP(A9,Grundliste!$C8:$L174,7)</f>
        <v>0</v>
      </c>
      <c r="F9" s="12">
        <f>VLOOKUP(A9,Grundliste!$C8:$L174,8)</f>
        <v>0</v>
      </c>
      <c r="G9" s="12">
        <f>VLOOKUP(A9,Grundliste!$C8:$L174,10)</f>
        <v>0</v>
      </c>
      <c r="H9" s="12" t="str">
        <f>Grundliste!E9</f>
        <v>Nachtfahrverbot</v>
      </c>
    </row>
    <row r="10" spans="1:14" hidden="1" x14ac:dyDescent="0.25">
      <c r="A10" s="61">
        <f>Grundliste!C10</f>
        <v>90</v>
      </c>
      <c r="B10" s="12">
        <f>VLOOKUP(A10,Grundliste!$C9:$L175,4)</f>
        <v>0</v>
      </c>
      <c r="C10" s="12" t="str">
        <f>VLOOKUP(A10,Grundliste!$C9:$L175,5)</f>
        <v>Scharbeutz Ortsteil Haffkrug</v>
      </c>
      <c r="D10" s="12">
        <f>VLOOKUP(A10,Grundliste!$C9:$L175,6)</f>
        <v>0</v>
      </c>
      <c r="E10" s="12">
        <f>VLOOKUP(A10,Grundliste!$C9:$L175,7)</f>
        <v>0</v>
      </c>
      <c r="F10" s="12">
        <f>VLOOKUP(A10,Grundliste!$C9:$L175,8)</f>
        <v>0</v>
      </c>
      <c r="G10" s="12">
        <f>VLOOKUP(A10,Grundliste!$C9:$L175,10)</f>
        <v>0</v>
      </c>
      <c r="H10" s="12" t="str">
        <f>Grundliste!E10</f>
        <v>Nachtfahrverbot</v>
      </c>
    </row>
    <row r="11" spans="1:14" hidden="1" x14ac:dyDescent="0.25">
      <c r="A11" s="61">
        <f>Grundliste!C11</f>
        <v>100</v>
      </c>
      <c r="B11" s="12">
        <f>VLOOKUP(A11,Grundliste!$C10:$L176,4)</f>
        <v>0</v>
      </c>
      <c r="C11" s="12" t="str">
        <f>VLOOKUP(A11,Grundliste!$C10:$L176,5)</f>
        <v>Eutin</v>
      </c>
      <c r="D11" s="12">
        <f>VLOOKUP(A11,Grundliste!$C10:$L176,6)</f>
        <v>0</v>
      </c>
      <c r="E11" s="12">
        <f>VLOOKUP(A11,Grundliste!$C10:$L176,7)</f>
        <v>0</v>
      </c>
      <c r="F11" s="12">
        <f>VLOOKUP(A11,Grundliste!$C10:$L176,8)</f>
        <v>0</v>
      </c>
      <c r="G11" s="12">
        <f>VLOOKUP(A11,Grundliste!$C10:$L176,10)</f>
        <v>0</v>
      </c>
      <c r="H11" s="12" t="str">
        <f>Grundliste!E11</f>
        <v>Nachtfahrverbot</v>
      </c>
    </row>
    <row r="12" spans="1:14" hidden="1" x14ac:dyDescent="0.25">
      <c r="A12" s="61">
        <f>Grundliste!C12</f>
        <v>110</v>
      </c>
      <c r="B12" s="12">
        <f>VLOOKUP(A12,Grundliste!$C11:$L177,4)</f>
        <v>0</v>
      </c>
      <c r="C12" s="12" t="str">
        <f>VLOOKUP(A12,Grundliste!$C11:$L177,5)</f>
        <v>Bad Malente-Gremsmühlen</v>
      </c>
      <c r="D12" s="12">
        <f>VLOOKUP(A12,Grundliste!$C11:$L177,6)</f>
        <v>0</v>
      </c>
      <c r="E12" s="12">
        <f>VLOOKUP(A12,Grundliste!$C11:$L177,7)</f>
        <v>0</v>
      </c>
      <c r="F12" s="12">
        <f>VLOOKUP(A12,Grundliste!$C11:$L177,8)</f>
        <v>0</v>
      </c>
      <c r="G12" s="12">
        <f>VLOOKUP(A12,Grundliste!$C11:$L177,10)</f>
        <v>0</v>
      </c>
      <c r="H12" s="12" t="str">
        <f>Grundliste!E12</f>
        <v>Nachtfahrverbot</v>
      </c>
    </row>
    <row r="13" spans="1:14" hidden="1" x14ac:dyDescent="0.25">
      <c r="A13" s="61">
        <f>Grundliste!C13</f>
        <v>120</v>
      </c>
      <c r="B13" s="12">
        <f>VLOOKUP(A13,Grundliste!$C12:$L178,4)</f>
        <v>0</v>
      </c>
      <c r="C13" s="12" t="str">
        <f>VLOOKUP(A13,Grundliste!$C12:$L178,5)</f>
        <v>Grömitz</v>
      </c>
      <c r="D13" s="12">
        <f>VLOOKUP(A13,Grundliste!$C12:$L178,6)</f>
        <v>0</v>
      </c>
      <c r="E13" s="12">
        <f>VLOOKUP(A13,Grundliste!$C12:$L178,7)</f>
        <v>0</v>
      </c>
      <c r="F13" s="12">
        <f>VLOOKUP(A13,Grundliste!$C12:$L178,8)</f>
        <v>0</v>
      </c>
      <c r="G13" s="12">
        <f>VLOOKUP(A13,Grundliste!$C12:$L178,10)</f>
        <v>0</v>
      </c>
      <c r="H13" s="12" t="str">
        <f>Grundliste!E13</f>
        <v>Nachtfahrverbot</v>
      </c>
    </row>
    <row r="14" spans="1:14" hidden="1" x14ac:dyDescent="0.25">
      <c r="A14" s="61">
        <f>Grundliste!C14</f>
        <v>130</v>
      </c>
      <c r="B14" s="12">
        <f>VLOOKUP(A14,Grundliste!$C13:$L179,4)</f>
        <v>0</v>
      </c>
      <c r="C14" s="12" t="str">
        <f>VLOOKUP(A14,Grundliste!$C13:$L179,5)</f>
        <v>Weißenhäuser Strand</v>
      </c>
      <c r="D14" s="12">
        <f>VLOOKUP(A14,Grundliste!$C13:$L179,6)</f>
        <v>0</v>
      </c>
      <c r="E14" s="12">
        <f>VLOOKUP(A14,Grundliste!$C13:$L179,7)</f>
        <v>0</v>
      </c>
      <c r="F14" s="12">
        <f>VLOOKUP(A14,Grundliste!$C13:$L179,8)</f>
        <v>0</v>
      </c>
      <c r="G14" s="12">
        <f>VLOOKUP(A14,Grundliste!$C13:$L179,10)</f>
        <v>0</v>
      </c>
      <c r="H14" s="12" t="str">
        <f>Grundliste!E14</f>
        <v>Nachtfahrverbot</v>
      </c>
    </row>
    <row r="15" spans="1:14" hidden="1" x14ac:dyDescent="0.25">
      <c r="A15" s="61">
        <f>Grundliste!C15</f>
        <v>140</v>
      </c>
      <c r="B15" s="12">
        <f>VLOOKUP(A15,Grundliste!$C14:$L180,4)</f>
        <v>0</v>
      </c>
      <c r="C15" s="12" t="str">
        <f>VLOOKUP(A15,Grundliste!$C14:$L180,5)</f>
        <v>Laboe</v>
      </c>
      <c r="D15" s="12">
        <f>VLOOKUP(A15,Grundliste!$C14:$L180,6)</f>
        <v>0</v>
      </c>
      <c r="E15" s="12">
        <f>VLOOKUP(A15,Grundliste!$C14:$L180,7)</f>
        <v>0</v>
      </c>
      <c r="F15" s="12">
        <f>VLOOKUP(A15,Grundliste!$C14:$L180,8)</f>
        <v>0</v>
      </c>
      <c r="G15" s="12">
        <f>VLOOKUP(A15,Grundliste!$C14:$L180,10)</f>
        <v>0</v>
      </c>
      <c r="H15" s="12" t="str">
        <f>Grundliste!E15</f>
        <v>Nachtfahrverbot</v>
      </c>
    </row>
    <row r="16" spans="1:14" hidden="1" x14ac:dyDescent="0.25">
      <c r="A16" s="61">
        <f>Grundliste!C16</f>
        <v>150</v>
      </c>
      <c r="B16" s="12">
        <f>VLOOKUP(A16,Grundliste!$C15:$L181,4)</f>
        <v>0</v>
      </c>
      <c r="C16" s="12" t="str">
        <f>VLOOKUP(A16,Grundliste!$C15:$L181,5)</f>
        <v>St. Peter-Ording</v>
      </c>
      <c r="D16" s="12">
        <f>VLOOKUP(A16,Grundliste!$C15:$L181,6)</f>
        <v>0</v>
      </c>
      <c r="E16" s="12">
        <f>VLOOKUP(A16,Grundliste!$C15:$L181,7)</f>
        <v>0</v>
      </c>
      <c r="F16" s="12">
        <f>VLOOKUP(A16,Grundliste!$C15:$L181,8)</f>
        <v>0</v>
      </c>
      <c r="G16" s="12">
        <f>VLOOKUP(A16,Grundliste!$C15:$L181,10)</f>
        <v>0</v>
      </c>
      <c r="H16" s="12" t="str">
        <f>Grundliste!E16</f>
        <v>Nachtfahrverbot</v>
      </c>
    </row>
    <row r="17" spans="1:14" hidden="1" x14ac:dyDescent="0.25">
      <c r="A17" s="61">
        <f>Grundliste!C17</f>
        <v>160</v>
      </c>
      <c r="B17" s="12">
        <f>VLOOKUP(A17,Grundliste!$C16:$L182,4)</f>
        <v>0</v>
      </c>
      <c r="C17" s="12" t="str">
        <f>VLOOKUP(A17,Grundliste!$C16:$L182,5)</f>
        <v>Bad Zwischenahn</v>
      </c>
      <c r="D17" s="12">
        <f>VLOOKUP(A17,Grundliste!$C16:$L182,6)</f>
        <v>0</v>
      </c>
      <c r="E17" s="12">
        <f>VLOOKUP(A17,Grundliste!$C16:$L182,7)</f>
        <v>0</v>
      </c>
      <c r="F17" s="12">
        <f>VLOOKUP(A17,Grundliste!$C16:$L182,8)</f>
        <v>0</v>
      </c>
      <c r="G17" s="12">
        <f>VLOOKUP(A17,Grundliste!$C16:$L182,10)</f>
        <v>0</v>
      </c>
      <c r="H17" s="12" t="str">
        <f>Grundliste!E17</f>
        <v>Vollsperrung</v>
      </c>
    </row>
    <row r="18" spans="1:14" hidden="1" x14ac:dyDescent="0.25">
      <c r="A18" s="61">
        <f>Grundliste!C18</f>
        <v>170</v>
      </c>
      <c r="B18" s="12">
        <f>VLOOKUP(A18,Grundliste!$C17:$L183,4)</f>
        <v>0</v>
      </c>
      <c r="C18" s="12" t="str">
        <f>VLOOKUP(A18,Grundliste!$C17:$L183,5)</f>
        <v>Cuxhaven-Duhnen</v>
      </c>
      <c r="D18" s="12">
        <f>VLOOKUP(A18,Grundliste!$C17:$L183,6)</f>
        <v>0</v>
      </c>
      <c r="E18" s="12">
        <f>VLOOKUP(A18,Grundliste!$C17:$L183,7)</f>
        <v>0</v>
      </c>
      <c r="F18" s="12">
        <f>VLOOKUP(A18,Grundliste!$C17:$L183,8)</f>
        <v>0</v>
      </c>
      <c r="G18" s="12">
        <f>VLOOKUP(A18,Grundliste!$C17:$L183,10)</f>
        <v>0</v>
      </c>
      <c r="H18" s="12" t="str">
        <f>Grundliste!E18</f>
        <v>Vollsperrung</v>
      </c>
    </row>
    <row r="19" spans="1:14" hidden="1" x14ac:dyDescent="0.25">
      <c r="A19" s="61">
        <f>Grundliste!C19</f>
        <v>180</v>
      </c>
      <c r="B19" s="12">
        <f>VLOOKUP(A19,Grundliste!$C18:$L184,4)</f>
        <v>0</v>
      </c>
      <c r="C19" s="12" t="str">
        <f>VLOOKUP(A19,Grundliste!$C18:$L184,5)</f>
        <v>Bremerhaven</v>
      </c>
      <c r="D19" s="12">
        <f>VLOOKUP(A19,Grundliste!$C18:$L184,6)</f>
        <v>0</v>
      </c>
      <c r="E19" s="12">
        <f>VLOOKUP(A19,Grundliste!$C18:$L184,7)</f>
        <v>0</v>
      </c>
      <c r="F19" s="12">
        <f>VLOOKUP(A19,Grundliste!$C18:$L184,8)</f>
        <v>0</v>
      </c>
      <c r="G19" s="12">
        <f>VLOOKUP(A19,Grundliste!$C18:$L184,10)</f>
        <v>0</v>
      </c>
      <c r="H19" s="12" t="str">
        <f>Grundliste!E19</f>
        <v>Nachtfahrverbot</v>
      </c>
    </row>
    <row r="20" spans="1:14" x14ac:dyDescent="0.25">
      <c r="A20" s="61">
        <f>Grundliste!C20</f>
        <v>190</v>
      </c>
      <c r="B20" s="12" t="str">
        <f>VLOOKUP(A20,Grundliste!$C19:$L185,4)</f>
        <v>Elbufer</v>
      </c>
      <c r="C20" s="12" t="str">
        <f>VLOOKUP(A20,Grundliste!$C19:$L185,5)</f>
        <v>Hitzacker</v>
      </c>
      <c r="D20" s="12" t="str">
        <f>VLOOKUP(A20,Grundliste!$C19:$L185,6)</f>
        <v>Niedersachsen</v>
      </c>
      <c r="E20" s="12" t="str">
        <f>VLOOKUP(A20,Grundliste!$C19:$L185,7)</f>
        <v>K19/K36</v>
      </c>
      <c r="F20" s="12" t="str">
        <f>VLOOKUP(A20,Grundliste!$C19:$L185,8)</f>
        <v>Elbuferstraße</v>
      </c>
      <c r="G20" s="12" t="str">
        <f>VLOOKUP(A20,Grundliste!$C19:$L185,10)</f>
        <v>x</v>
      </c>
      <c r="H20" s="12" t="str">
        <f>Grundliste!E20</f>
        <v>Wochenend und Feiertagssperrung</v>
      </c>
      <c r="I20" t="str">
        <f>CONCATENATE(A20,",",B20,",",C20,",",D20,",",E20,",",F20)</f>
        <v>190,Elbufer,Hitzacker,Niedersachsen,K19/K36,Elbuferstraße</v>
      </c>
      <c r="J20" t="str">
        <f>CONCATENATE("Streckensperrung: ",D20," ",C20," ",F20," ",E20," ",B20," ",TEXT(A20,"""#""00000"))</f>
        <v>Streckensperrung: Niedersachsen Hitzacker Elbuferstraße K19/K36 Elbufer #00190</v>
      </c>
      <c r="K20" t="str">
        <f>CONCATENATE("Streckensperrung: ",D20," ",C20," ",F20," ",E20," ",B20," - ",H20)</f>
        <v>Streckensperrung: Niedersachsen Hitzacker Elbuferstraße K19/K36 Elbufer - Wochenend und Feiertagssperrung</v>
      </c>
      <c r="L20" t="str">
        <f>CONCATENATE("Hier findest Du die Informationen zur Streckensperrung: ",D20," ",C20," ",F20," ",E20," ",B20," - ",H20)</f>
        <v>Hier findest Du die Informationen zur Streckensperrung: Niedersachsen Hitzacker Elbuferstraße K19/K36 Elbufer - Wochenend und Feiertagssperrung</v>
      </c>
      <c r="M20" t="str">
        <f>CONCATENATE(TEXT(A20,"""ID""00000"),"-",D20,"-",C20,"-",F20,"-",E20,"-",B20)</f>
        <v>ID00190-Niedersachsen-Hitzacker-Elbuferstraße-K19/K36-Elbufer</v>
      </c>
      <c r="N20" t="str">
        <f>SUBSTITUTE(SUBSTITUTE(SUBSTITUTE(SUBSTITUTE(SUBSTITUTE(SUBSTITUTE(LOWER(TRIM(M20)),"ä","ae"),"ö","oe"),"ü","ue"),"ß","ss"),"--","-")," ","_")</f>
        <v>id00190-niedersachsen-hitzacker-elbuferstrasse-k19/k36-elbufer</v>
      </c>
    </row>
    <row r="21" spans="1:14" hidden="1" x14ac:dyDescent="0.25">
      <c r="A21" s="61">
        <f>Grundliste!C21</f>
        <v>200</v>
      </c>
      <c r="B21" s="12">
        <f>VLOOKUP(A21,Grundliste!$C20:$L186,4)</f>
        <v>0</v>
      </c>
      <c r="C21" s="12" t="str">
        <f>VLOOKUP(A21,Grundliste!$C20:$L186,5)</f>
        <v>Bad Bevensen</v>
      </c>
      <c r="D21" s="12">
        <f>VLOOKUP(A21,Grundliste!$C20:$L186,6)</f>
        <v>0</v>
      </c>
      <c r="E21" s="12">
        <f>VLOOKUP(A21,Grundliste!$C20:$L186,7)</f>
        <v>0</v>
      </c>
      <c r="F21" s="12">
        <f>VLOOKUP(A21,Grundliste!$C20:$L186,8)</f>
        <v>0</v>
      </c>
      <c r="G21" s="12">
        <f>VLOOKUP(A21,Grundliste!$C20:$L186,10)</f>
        <v>0</v>
      </c>
      <c r="H21" s="12"/>
    </row>
    <row r="22" spans="1:14" hidden="1" x14ac:dyDescent="0.25">
      <c r="A22" s="61">
        <f>Grundliste!C22</f>
        <v>210</v>
      </c>
      <c r="B22" s="12">
        <f>VLOOKUP(A22,Grundliste!$C21:$L187,4)</f>
        <v>0</v>
      </c>
      <c r="C22" s="12" t="str">
        <f>VLOOKUP(A22,Grundliste!$C21:$L187,5)</f>
        <v>Ebstorf</v>
      </c>
      <c r="D22" s="12">
        <f>VLOOKUP(A22,Grundliste!$C21:$L187,6)</f>
        <v>0</v>
      </c>
      <c r="E22" s="12">
        <f>VLOOKUP(A22,Grundliste!$C21:$L187,7)</f>
        <v>0</v>
      </c>
      <c r="F22" s="12">
        <f>VLOOKUP(A22,Grundliste!$C21:$L187,8)</f>
        <v>0</v>
      </c>
      <c r="G22" s="12">
        <f>VLOOKUP(A22,Grundliste!$C21:$L187,10)</f>
        <v>0</v>
      </c>
      <c r="H22" s="12"/>
    </row>
    <row r="23" spans="1:14" hidden="1" x14ac:dyDescent="0.25">
      <c r="A23" s="61">
        <f>Grundliste!C23</f>
        <v>220</v>
      </c>
      <c r="B23" s="12">
        <f>VLOOKUP(A23,Grundliste!$C22:$L188,4)</f>
        <v>0</v>
      </c>
      <c r="C23" s="12" t="str">
        <f>VLOOKUP(A23,Grundliste!$C22:$L188,5)</f>
        <v>Barsinghausen</v>
      </c>
      <c r="D23" s="12">
        <f>VLOOKUP(A23,Grundliste!$C22:$L188,6)</f>
        <v>0</v>
      </c>
      <c r="E23" s="12">
        <f>VLOOKUP(A23,Grundliste!$C22:$L188,7)</f>
        <v>0</v>
      </c>
      <c r="F23" s="12">
        <f>VLOOKUP(A23,Grundliste!$C22:$L188,8)</f>
        <v>0</v>
      </c>
      <c r="G23" s="12">
        <f>VLOOKUP(A23,Grundliste!$C22:$L188,10)</f>
        <v>0</v>
      </c>
      <c r="H23" s="12"/>
    </row>
    <row r="24" spans="1:14" x14ac:dyDescent="0.25">
      <c r="A24" s="61">
        <f>Grundliste!C24</f>
        <v>230</v>
      </c>
      <c r="B24" s="12" t="str">
        <f>VLOOKUP(A24,Grundliste!$C23:$L189,4)</f>
        <v>Nienstedter Pass</v>
      </c>
      <c r="C24" s="12" t="str">
        <f>VLOOKUP(A24,Grundliste!$C23:$L189,5)</f>
        <v>Bad Münder</v>
      </c>
      <c r="D24" s="12" t="str">
        <f>VLOOKUP(A24,Grundliste!$C23:$L189,6)</f>
        <v>Niedersachsen</v>
      </c>
      <c r="E24" s="12" t="str">
        <f>VLOOKUP(A24,Grundliste!$C23:$L189,7)</f>
        <v>L 401</v>
      </c>
      <c r="F24" s="12"/>
      <c r="G24" s="12" t="str">
        <f>VLOOKUP(A24,Grundliste!$C23:$L189,10)</f>
        <v>x</v>
      </c>
      <c r="H24" s="12" t="str">
        <f>Grundliste!E24</f>
        <v>Wochenend und Feiertagssperrung</v>
      </c>
      <c r="I24" t="str">
        <f>CONCATENATE(A24,",",B24,",",C24,",",D24,",",E24,",",F24)</f>
        <v>230,Nienstedter Pass,Bad Münder,Niedersachsen,L 401,</v>
      </c>
      <c r="J24" t="str">
        <f>CONCATENATE("Streckensperrung: ",D24," ",C24," ",F24," ",E24," ",B24," ",TEXT(A24,"""#""00000"))</f>
        <v>Streckensperrung: Niedersachsen Bad Münder  L 401 Nienstedter Pass #00230</v>
      </c>
      <c r="K24" t="str">
        <f>CONCATENATE("Streckensperrung: ",D24," ",C24," ",F24," ",E24," ",B24," - ",H24)</f>
        <v>Streckensperrung: Niedersachsen Bad Münder  L 401 Nienstedter Pass - Wochenend und Feiertagssperrung</v>
      </c>
      <c r="L24" t="str">
        <f>CONCATENATE("Hier findest Du die Informationen zur Streckensperrung: ",D24," ",C24," ",F24," ",E24," ",B24," - ",H24)</f>
        <v>Hier findest Du die Informationen zur Streckensperrung: Niedersachsen Bad Münder  L 401 Nienstedter Pass - Wochenend und Feiertagssperrung</v>
      </c>
      <c r="M24" t="str">
        <f>CONCATENATE(TEXT(A24,"""ID""00000"),"-",D24,"-",C24,"-",F24,"-",E24,"-",B24)</f>
        <v>ID00230-Niedersachsen-Bad Münder--L 401-Nienstedter Pass</v>
      </c>
      <c r="N24" t="str">
        <f>SUBSTITUTE(SUBSTITUTE(SUBSTITUTE(SUBSTITUTE(SUBSTITUTE(SUBSTITUTE(LOWER(TRIM(M24)),"ä","ae"),"ö","oe"),"ü","ue"),"ß","ss"),"--","-")," ","_")</f>
        <v>id00230-niedersachsen-bad_muender-l_401-nienstedter_pass</v>
      </c>
    </row>
    <row r="25" spans="1:14" hidden="1" x14ac:dyDescent="0.25">
      <c r="A25" s="61">
        <f>Grundliste!C25</f>
        <v>240</v>
      </c>
      <c r="B25" s="12">
        <f>VLOOKUP(A25,Grundliste!$C24:$L190,4)</f>
        <v>0</v>
      </c>
      <c r="C25" s="12" t="str">
        <f>VLOOKUP(A25,Grundliste!$C24:$L190,5)</f>
        <v>Bad Nenndorf</v>
      </c>
      <c r="D25" s="12">
        <f>VLOOKUP(A25,Grundliste!$C24:$L190,6)</f>
        <v>0</v>
      </c>
      <c r="E25" s="12">
        <f>VLOOKUP(A25,Grundliste!$C24:$L190,7)</f>
        <v>0</v>
      </c>
      <c r="F25" s="12">
        <f>VLOOKUP(A25,Grundliste!$C24:$L190,8)</f>
        <v>0</v>
      </c>
      <c r="G25" s="12">
        <f>VLOOKUP(A25,Grundliste!$C24:$L190,10)</f>
        <v>0</v>
      </c>
      <c r="H25" s="12"/>
    </row>
    <row r="26" spans="1:14" x14ac:dyDescent="0.25">
      <c r="A26" s="61">
        <f>Grundliste!C26</f>
        <v>250</v>
      </c>
      <c r="B26" s="12" t="s">
        <v>395</v>
      </c>
      <c r="C26" s="12" t="str">
        <f>VLOOKUP(A26,Grundliste!$C25:$L191,5)</f>
        <v>Rinteln</v>
      </c>
      <c r="D26" s="12" t="str">
        <f>VLOOKUP(A26,Grundliste!$C25:$L191,6)</f>
        <v>Niedersachsen</v>
      </c>
      <c r="E26" s="12" t="str">
        <f>VLOOKUP(A26,Grundliste!$C25:$L191,7)</f>
        <v>K 80</v>
      </c>
      <c r="F26" s="12"/>
      <c r="G26" s="12" t="str">
        <f>VLOOKUP(A26,Grundliste!$C25:$L191,10)</f>
        <v>x</v>
      </c>
      <c r="H26" s="12" t="str">
        <f>Grundliste!E26</f>
        <v>Wochenend und Feiertagssperrung</v>
      </c>
      <c r="I26" t="str">
        <f>CONCATENATE(A26,",",B26,",",C26,",",D26,",",E26,",",F26)</f>
        <v>250, ,Rinteln,Niedersachsen,K 80,</v>
      </c>
      <c r="J26" t="str">
        <f>CONCATENATE("Streckensperrung: ",D26," ",C26," ",F26," ",E26," ",B26," ",TEXT(A26,"""#""00000"))</f>
        <v>Streckensperrung: Niedersachsen Rinteln  K 80   #00250</v>
      </c>
      <c r="K26" t="str">
        <f>CONCATENATE("Streckensperrung: ",D26," ",C26," ",F26," ",E26," ",B26," - ",H26)</f>
        <v>Streckensperrung: Niedersachsen Rinteln  K 80   - Wochenend und Feiertagssperrung</v>
      </c>
      <c r="L26" t="str">
        <f>CONCATENATE("Hier findest Du die Informationen zur Streckensperrung: ",D26," ",C26," ",F26," ",E26," ",B26," - ",H26)</f>
        <v>Hier findest Du die Informationen zur Streckensperrung: Niedersachsen Rinteln  K 80   - Wochenend und Feiertagssperrung</v>
      </c>
      <c r="M26" t="str">
        <f>CONCATENATE(TEXT(A26,"""ID""00000"),"-",D26,"-",C26,"-",F26,"-",E26,"-",B26)</f>
        <v xml:space="preserve">ID00250-Niedersachsen-Rinteln--K 80- </v>
      </c>
      <c r="N26" t="str">
        <f>SUBSTITUTE(SUBSTITUTE(SUBSTITUTE(SUBSTITUTE(SUBSTITUTE(SUBSTITUTE(LOWER(TRIM(M26)),"ä","ae"),"ö","oe"),"ü","ue"),"ß","ss"),"--","-")," ","_")</f>
        <v>id00250-niedersachsen-rinteln-k_80-</v>
      </c>
    </row>
    <row r="27" spans="1:14" x14ac:dyDescent="0.25">
      <c r="A27" s="61">
        <f>Grundliste!C27</f>
        <v>260</v>
      </c>
      <c r="B27" s="12" t="str">
        <f>VLOOKUP(A27,Grundliste!$C26:$L192,4)</f>
        <v>Unabhängigkeitsstraße Westendorf</v>
      </c>
      <c r="C27" s="12" t="str">
        <f>VLOOKUP(A27,Grundliste!$C26:$L192,5)</f>
        <v>Rinteln-Westendorf</v>
      </c>
      <c r="D27" s="12" t="str">
        <f>VLOOKUP(A27,Grundliste!$C26:$L192,6)</f>
        <v>Niedersachsen</v>
      </c>
      <c r="E27" s="12" t="str">
        <f>VLOOKUP(A27,Grundliste!$C26:$L192,7)</f>
        <v>K 74</v>
      </c>
      <c r="F27" s="12" t="str">
        <f>VLOOKUP(A27,Grundliste!$C26:$L192,8)</f>
        <v>Stolzenegge</v>
      </c>
      <c r="G27" s="12" t="str">
        <f>VLOOKUP(A27,Grundliste!$C26:$L192,10)</f>
        <v>x</v>
      </c>
      <c r="H27" s="12" t="str">
        <f>Grundliste!E27</f>
        <v>Vollsperrung aufgehoben</v>
      </c>
      <c r="I27" t="str">
        <f>CONCATENATE(A27,",",B27,",",C27,",",D27,",",E27,",",F27)</f>
        <v>260,Unabhängigkeitsstraße Westendorf,Rinteln-Westendorf,Niedersachsen,K 74,Stolzenegge</v>
      </c>
      <c r="J27" t="str">
        <f>CONCATENATE("Streckensperrung: ",D27," ",C27," ",F27," ",E27," ",B27," ",TEXT(A27,"""#""00000"))</f>
        <v>Streckensperrung: Niedersachsen Rinteln-Westendorf Stolzenegge K 74 Unabhängigkeitsstraße Westendorf #00260</v>
      </c>
      <c r="K27" t="str">
        <f>CONCATENATE("Streckensperrung: ",D27," ",C27," ",F27," ",E27," ",B27," - ",H27)</f>
        <v>Streckensperrung: Niedersachsen Rinteln-Westendorf Stolzenegge K 74 Unabhängigkeitsstraße Westendorf - Vollsperrung aufgehoben</v>
      </c>
      <c r="L27" t="str">
        <f>CONCATENATE("Hier findest Du die Informationen zur Streckensperrung: ",D27," ",C27," ",F27," ",E27," ",B27," - ",H27)</f>
        <v>Hier findest Du die Informationen zur Streckensperrung: Niedersachsen Rinteln-Westendorf Stolzenegge K 74 Unabhängigkeitsstraße Westendorf - Vollsperrung aufgehoben</v>
      </c>
      <c r="M27" t="str">
        <f>CONCATENATE(TEXT(A27,"""ID""00000"),"-",D27,"-",C27,"-",F27,"-",E27,"-",B27)</f>
        <v>ID00260-Niedersachsen-Rinteln-Westendorf-Stolzenegge-K 74-Unabhängigkeitsstraße Westendorf</v>
      </c>
      <c r="N27" t="str">
        <f>SUBSTITUTE(SUBSTITUTE(SUBSTITUTE(SUBSTITUTE(SUBSTITUTE(SUBSTITUTE(LOWER(TRIM(M27)),"ä","ae"),"ö","oe"),"ü","ue"),"ß","ss"),"--","-")," ","_")</f>
        <v>id00260-niedersachsen-rinteln-westendorf-stolzenegge-k_74-unabhaengigkeitsstrasse_westendorf</v>
      </c>
    </row>
    <row r="28" spans="1:14" hidden="1" x14ac:dyDescent="0.25">
      <c r="A28" s="61">
        <f>Grundliste!C28</f>
        <v>270</v>
      </c>
      <c r="B28" s="12">
        <f>VLOOKUP(A28,Grundliste!$C27:$L193,4)</f>
        <v>0</v>
      </c>
      <c r="C28" s="12" t="str">
        <f>VLOOKUP(A28,Grundliste!$C27:$L193,5)</f>
        <v>Messenkamp</v>
      </c>
      <c r="D28" s="12">
        <f>VLOOKUP(A28,Grundliste!$C27:$L193,6)</f>
        <v>0</v>
      </c>
      <c r="E28" s="12">
        <f>VLOOKUP(A28,Grundliste!$C27:$L193,7)</f>
        <v>0</v>
      </c>
      <c r="F28" s="12">
        <f>VLOOKUP(A28,Grundliste!$C27:$L193,8)</f>
        <v>0</v>
      </c>
      <c r="G28" s="12">
        <f>VLOOKUP(A28,Grundliste!$C27:$L193,10)</f>
        <v>0</v>
      </c>
      <c r="H28" s="12"/>
    </row>
    <row r="29" spans="1:14" hidden="1" x14ac:dyDescent="0.25">
      <c r="A29" s="61">
        <f>Grundliste!C29</f>
        <v>280</v>
      </c>
      <c r="B29" s="12">
        <f>VLOOKUP(A29,Grundliste!$C28:$L194,4)</f>
        <v>0</v>
      </c>
      <c r="C29" s="12" t="str">
        <f>VLOOKUP(A29,Grundliste!$C28:$L194,5)</f>
        <v>Schloß Holte-Stukenbrock</v>
      </c>
      <c r="D29" s="12">
        <f>VLOOKUP(A29,Grundliste!$C28:$L194,6)</f>
        <v>0</v>
      </c>
      <c r="E29" s="12">
        <f>VLOOKUP(A29,Grundliste!$C28:$L194,7)</f>
        <v>0</v>
      </c>
      <c r="F29" s="12">
        <f>VLOOKUP(A29,Grundliste!$C28:$L194,8)</f>
        <v>0</v>
      </c>
      <c r="G29" s="12">
        <f>VLOOKUP(A29,Grundliste!$C28:$L194,10)</f>
        <v>0</v>
      </c>
      <c r="H29" s="12"/>
    </row>
    <row r="30" spans="1:14" hidden="1" x14ac:dyDescent="0.25">
      <c r="A30" s="61">
        <f>Grundliste!C30</f>
        <v>290</v>
      </c>
      <c r="B30" s="12">
        <f>VLOOKUP(A30,Grundliste!$C29:$L195,4)</f>
        <v>0</v>
      </c>
      <c r="C30" s="12" t="str">
        <f>VLOOKUP(A30,Grundliste!$C29:$L195,5)</f>
        <v>Kassel</v>
      </c>
      <c r="D30" s="12">
        <f>VLOOKUP(A30,Grundliste!$C29:$L195,6)</f>
        <v>0</v>
      </c>
      <c r="E30" s="12">
        <f>VLOOKUP(A30,Grundliste!$C29:$L195,7)</f>
        <v>0</v>
      </c>
      <c r="F30" s="12">
        <f>VLOOKUP(A30,Grundliste!$C29:$L195,8)</f>
        <v>0</v>
      </c>
      <c r="G30" s="12">
        <f>VLOOKUP(A30,Grundliste!$C29:$L195,10)</f>
        <v>0</v>
      </c>
      <c r="H30" s="12"/>
    </row>
    <row r="31" spans="1:14" hidden="1" x14ac:dyDescent="0.25">
      <c r="A31" s="61">
        <f>Grundliste!C31</f>
        <v>300</v>
      </c>
      <c r="B31" s="12">
        <f>VLOOKUP(A31,Grundliste!$C30:$L196,4)</f>
        <v>0</v>
      </c>
      <c r="C31" s="12">
        <f>VLOOKUP(A31,Grundliste!$C30:$L196,5)</f>
        <v>0</v>
      </c>
      <c r="D31" s="12">
        <f>VLOOKUP(A31,Grundliste!$C30:$L196,6)</f>
        <v>0</v>
      </c>
      <c r="E31" s="12">
        <f>VLOOKUP(A31,Grundliste!$C30:$L196,7)</f>
        <v>0</v>
      </c>
      <c r="F31" s="12">
        <f>VLOOKUP(A31,Grundliste!$C30:$L196,8)</f>
        <v>0</v>
      </c>
      <c r="G31" s="12">
        <f>VLOOKUP(A31,Grundliste!$C30:$L196,10)</f>
        <v>0</v>
      </c>
      <c r="H31" s="12"/>
    </row>
    <row r="32" spans="1:14" hidden="1" x14ac:dyDescent="0.25">
      <c r="A32" s="61">
        <f>Grundliste!C32</f>
        <v>310</v>
      </c>
      <c r="B32" s="12">
        <f>VLOOKUP(A32,Grundliste!$C31:$L197,4)</f>
        <v>0</v>
      </c>
      <c r="C32" s="12" t="str">
        <f>VLOOKUP(A32,Grundliste!$C31:$L197,5)</f>
        <v>Bonbaden</v>
      </c>
      <c r="D32" s="12">
        <f>VLOOKUP(A32,Grundliste!$C31:$L197,6)</f>
        <v>0</v>
      </c>
      <c r="E32" s="12">
        <f>VLOOKUP(A32,Grundliste!$C31:$L197,7)</f>
        <v>0</v>
      </c>
      <c r="F32" s="12">
        <f>VLOOKUP(A32,Grundliste!$C31:$L197,8)</f>
        <v>0</v>
      </c>
      <c r="G32" s="12">
        <f>VLOOKUP(A32,Grundliste!$C31:$L197,10)</f>
        <v>0</v>
      </c>
      <c r="H32" s="12"/>
    </row>
    <row r="33" spans="1:14" x14ac:dyDescent="0.25">
      <c r="A33" s="61">
        <f>Grundliste!C33</f>
        <v>320</v>
      </c>
      <c r="B33" s="12" t="s">
        <v>395</v>
      </c>
      <c r="C33" s="12" t="str">
        <f>VLOOKUP(A33,Grundliste!$C32:$L198,5)</f>
        <v>Hüttenberg</v>
      </c>
      <c r="D33" s="12" t="str">
        <f>VLOOKUP(A33,Grundliste!$C32:$L198,6)</f>
        <v>Hessen</v>
      </c>
      <c r="E33" s="12" t="str">
        <f>VLOOKUP(A33,Grundliste!$C32:$L198,7)</f>
        <v>K 355</v>
      </c>
      <c r="F33" s="12"/>
      <c r="G33" s="12" t="str">
        <f>VLOOKUP(A33,Grundliste!$C32:$L198,10)</f>
        <v>x</v>
      </c>
      <c r="H33" s="12" t="str">
        <f>Grundliste!E33</f>
        <v>Vollsperrung</v>
      </c>
      <c r="I33" t="str">
        <f>CONCATENATE(A33,",",B33,",",C33,",",D33,",",E33,",",F33)</f>
        <v>320, ,Hüttenberg,Hessen,K 355,</v>
      </c>
      <c r="J33" t="str">
        <f>CONCATENATE("Streckensperrung: ",D33," ",C33," ",F33," ",E33," ",B33," ",TEXT(A33,"""#""00000"))</f>
        <v>Streckensperrung: Hessen Hüttenberg  K 355   #00320</v>
      </c>
      <c r="K33" t="str">
        <f>CONCATENATE("Streckensperrung: ",D33," ",C33," ",F33," ",E33," ",B33," - ",H33)</f>
        <v>Streckensperrung: Hessen Hüttenberg  K 355   - Vollsperrung</v>
      </c>
      <c r="L33" t="str">
        <f>CONCATENATE("Hier findest Du die Informationen zur Streckensperrung: ",D33," ",C33," ",F33," ",E33," ",B33," - ",H33)</f>
        <v>Hier findest Du die Informationen zur Streckensperrung: Hessen Hüttenberg  K 355   - Vollsperrung</v>
      </c>
      <c r="M33" t="str">
        <f>CONCATENATE(TEXT(A33,"""ID""00000"),"-",D33,"-",C33,"-",F33,"-",E33,"-",B33)</f>
        <v xml:space="preserve">ID00320-Hessen-Hüttenberg--K 355- </v>
      </c>
      <c r="N33" t="str">
        <f>SUBSTITUTE(SUBSTITUTE(SUBSTITUTE(SUBSTITUTE(SUBSTITUTE(SUBSTITUTE(LOWER(TRIM(M33)),"ä","ae"),"ö","oe"),"ü","ue"),"ß","ss"),"--","-")," ","_")</f>
        <v>id00320-hessen-huettenberg-k_355-</v>
      </c>
    </row>
    <row r="34" spans="1:14" hidden="1" x14ac:dyDescent="0.25">
      <c r="A34" s="61">
        <f>Grundliste!C34</f>
        <v>330</v>
      </c>
      <c r="B34" s="12">
        <f>VLOOKUP(A34,Grundliste!$C33:$L199,4)</f>
        <v>0</v>
      </c>
      <c r="C34" s="12">
        <f>VLOOKUP(A34,Grundliste!$C33:$L199,5)</f>
        <v>0</v>
      </c>
      <c r="D34" s="12">
        <f>VLOOKUP(A34,Grundliste!$C33:$L199,6)</f>
        <v>0</v>
      </c>
      <c r="E34" s="12">
        <f>VLOOKUP(A34,Grundliste!$C33:$L199,7)</f>
        <v>0</v>
      </c>
      <c r="F34" s="12">
        <f>VLOOKUP(A34,Grundliste!$C33:$L199,8)</f>
        <v>0</v>
      </c>
      <c r="G34" s="12">
        <f>VLOOKUP(A34,Grundliste!$C33:$L199,10)</f>
        <v>0</v>
      </c>
      <c r="H34" s="12"/>
    </row>
    <row r="35" spans="1:14" x14ac:dyDescent="0.25">
      <c r="A35" s="61">
        <f>Grundliste!C35</f>
        <v>340</v>
      </c>
      <c r="B35" s="12" t="s">
        <v>395</v>
      </c>
      <c r="C35" s="12" t="str">
        <f>VLOOKUP(A35,Grundliste!$C34:$L200,5)</f>
        <v>Schöffengrund</v>
      </c>
      <c r="D35" s="12" t="str">
        <f>VLOOKUP(A35,Grundliste!$C34:$L200,6)</f>
        <v>Hessen</v>
      </c>
      <c r="E35" s="12"/>
      <c r="F35" s="12"/>
      <c r="G35" s="12" t="str">
        <f>VLOOKUP(A35,Grundliste!$C34:$L200,10)</f>
        <v>x</v>
      </c>
      <c r="H35" s="12" t="str">
        <f>Grundliste!E35</f>
        <v>Vollsperrung</v>
      </c>
      <c r="I35" t="str">
        <f>CONCATENATE(A35,",",B35,",",C35,",",D35,",",E35,",",F35)</f>
        <v>340, ,Schöffengrund,Hessen,,</v>
      </c>
      <c r="J35" t="str">
        <f>CONCATENATE("Streckensperrung: ",D35," ",C35," ",F35," ",E35," ",B35," ",TEXT(A35,"""#""00000"))</f>
        <v>Streckensperrung: Hessen Schöffengrund     #00340</v>
      </c>
      <c r="K35" t="str">
        <f>CONCATENATE("Streckensperrung: ",D35," ",C35," ",F35," ",E35," ",B35," - ",H35)</f>
        <v>Streckensperrung: Hessen Schöffengrund     - Vollsperrung</v>
      </c>
      <c r="L35" t="str">
        <f>CONCATENATE("Hier findest Du die Informationen zur Streckensperrung: ",D35," ",C35," ",F35," ",E35," ",B35," - ",H35)</f>
        <v>Hier findest Du die Informationen zur Streckensperrung: Hessen Schöffengrund     - Vollsperrung</v>
      </c>
      <c r="M35" t="str">
        <f>CONCATENATE(TEXT(A35,"""ID""00000"),"-",D35,"-",C35,"-",F35,"-",E35,"-",B35)</f>
        <v xml:space="preserve">ID00340-Hessen-Schöffengrund--- </v>
      </c>
      <c r="N35" t="str">
        <f>SUBSTITUTE(SUBSTITUTE(SUBSTITUTE(SUBSTITUTE(SUBSTITUTE(SUBSTITUTE(LOWER(TRIM(M35)),"ä","ae"),"ö","oe"),"ü","ue"),"ß","ss"),"--","-")," ","_")</f>
        <v>id00340-hessen-schoeffengrund--</v>
      </c>
    </row>
    <row r="36" spans="1:14" hidden="1" x14ac:dyDescent="0.25">
      <c r="A36" s="61">
        <f>Grundliste!C36</f>
        <v>350</v>
      </c>
      <c r="B36" s="12">
        <f>VLOOKUP(A36,Grundliste!$C35:$L201,4)</f>
        <v>0</v>
      </c>
      <c r="C36" s="12" t="str">
        <f>VLOOKUP(A36,Grundliste!$C35:$L201,5)</f>
        <v>Bad Hersfeld</v>
      </c>
      <c r="D36" s="12">
        <f>VLOOKUP(A36,Grundliste!$C35:$L201,6)</f>
        <v>0</v>
      </c>
      <c r="E36" s="12">
        <f>VLOOKUP(A36,Grundliste!$C35:$L201,7)</f>
        <v>0</v>
      </c>
      <c r="F36" s="12">
        <f>VLOOKUP(A36,Grundliste!$C35:$L201,8)</f>
        <v>0</v>
      </c>
      <c r="G36" s="12">
        <f>VLOOKUP(A36,Grundliste!$C35:$L201,10)</f>
        <v>0</v>
      </c>
      <c r="H36" s="12"/>
    </row>
    <row r="37" spans="1:14" hidden="1" x14ac:dyDescent="0.25">
      <c r="A37" s="61">
        <f>Grundliste!C37</f>
        <v>360</v>
      </c>
      <c r="B37" s="12">
        <f>VLOOKUP(A37,Grundliste!$C36:$L202,4)</f>
        <v>0</v>
      </c>
      <c r="C37" s="12" t="str">
        <f>VLOOKUP(A37,Grundliste!$C36:$L202,5)</f>
        <v>Altengronau</v>
      </c>
      <c r="D37" s="12">
        <f>VLOOKUP(A37,Grundliste!$C36:$L202,6)</f>
        <v>0</v>
      </c>
      <c r="E37" s="12">
        <f>VLOOKUP(A37,Grundliste!$C36:$L202,7)</f>
        <v>0</v>
      </c>
      <c r="F37" s="12">
        <f>VLOOKUP(A37,Grundliste!$C36:$L202,8)</f>
        <v>0</v>
      </c>
      <c r="G37" s="12">
        <f>VLOOKUP(A37,Grundliste!$C36:$L202,10)</f>
        <v>0</v>
      </c>
      <c r="H37" s="12"/>
    </row>
    <row r="38" spans="1:14" hidden="1" x14ac:dyDescent="0.25">
      <c r="A38" s="61">
        <f>Grundliste!C38</f>
        <v>370</v>
      </c>
      <c r="B38" s="12">
        <f>VLOOKUP(A38,Grundliste!$C37:$L203,4)</f>
        <v>0</v>
      </c>
      <c r="C38" s="12" t="str">
        <f>VLOOKUP(A38,Grundliste!$C37:$L203,5)</f>
        <v>Bad Liebenstein</v>
      </c>
      <c r="D38" s="12">
        <f>VLOOKUP(A38,Grundliste!$C37:$L203,6)</f>
        <v>0</v>
      </c>
      <c r="E38" s="12">
        <f>VLOOKUP(A38,Grundliste!$C37:$L203,7)</f>
        <v>0</v>
      </c>
      <c r="F38" s="12">
        <f>VLOOKUP(A38,Grundliste!$C37:$L203,8)</f>
        <v>0</v>
      </c>
      <c r="G38" s="12">
        <f>VLOOKUP(A38,Grundliste!$C37:$L203,10)</f>
        <v>0</v>
      </c>
      <c r="H38" s="12"/>
    </row>
    <row r="39" spans="1:14" hidden="1" x14ac:dyDescent="0.25">
      <c r="A39" s="61">
        <f>Grundliste!C39</f>
        <v>380</v>
      </c>
      <c r="B39" s="12">
        <f>VLOOKUP(A39,Grundliste!$C38:$L204,4)</f>
        <v>0</v>
      </c>
      <c r="C39" s="12" t="str">
        <f>VLOOKUP(A39,Grundliste!$C38:$L204,5)</f>
        <v>Katlenburg</v>
      </c>
      <c r="D39" s="12">
        <f>VLOOKUP(A39,Grundliste!$C38:$L204,6)</f>
        <v>0</v>
      </c>
      <c r="E39" s="12">
        <f>VLOOKUP(A39,Grundliste!$C38:$L204,7)</f>
        <v>0</v>
      </c>
      <c r="F39" s="12">
        <f>VLOOKUP(A39,Grundliste!$C38:$L204,8)</f>
        <v>0</v>
      </c>
      <c r="G39" s="12">
        <f>VLOOKUP(A39,Grundliste!$C38:$L204,10)</f>
        <v>0</v>
      </c>
      <c r="H39" s="12"/>
    </row>
    <row r="40" spans="1:14" hidden="1" x14ac:dyDescent="0.25">
      <c r="A40" s="61">
        <f>Grundliste!C40</f>
        <v>390</v>
      </c>
      <c r="B40" s="12">
        <f>VLOOKUP(A40,Grundliste!$C39:$L205,4)</f>
        <v>0</v>
      </c>
      <c r="C40" s="12" t="str">
        <f>VLOOKUP(A40,Grundliste!$C39:$L205,5)</f>
        <v>Bad Lauterberg</v>
      </c>
      <c r="D40" s="12">
        <f>VLOOKUP(A40,Grundliste!$C39:$L205,6)</f>
        <v>0</v>
      </c>
      <c r="E40" s="12">
        <f>VLOOKUP(A40,Grundliste!$C39:$L205,7)</f>
        <v>0</v>
      </c>
      <c r="F40" s="12">
        <f>VLOOKUP(A40,Grundliste!$C39:$L205,8)</f>
        <v>0</v>
      </c>
      <c r="G40" s="12">
        <f>VLOOKUP(A40,Grundliste!$C39:$L205,10)</f>
        <v>0</v>
      </c>
      <c r="H40" s="12"/>
    </row>
    <row r="41" spans="1:14" hidden="1" x14ac:dyDescent="0.25">
      <c r="A41" s="61">
        <f>Grundliste!C41</f>
        <v>400</v>
      </c>
      <c r="B41" s="12">
        <f>VLOOKUP(A41,Grundliste!$C40:$L206,4)</f>
        <v>0</v>
      </c>
      <c r="C41" s="12" t="str">
        <f>VLOOKUP(A41,Grundliste!$C40:$L206,5)</f>
        <v>Bad Grund</v>
      </c>
      <c r="D41" s="12">
        <f>VLOOKUP(A41,Grundliste!$C40:$L206,6)</f>
        <v>0</v>
      </c>
      <c r="E41" s="12">
        <f>VLOOKUP(A41,Grundliste!$C40:$L206,7)</f>
        <v>0</v>
      </c>
      <c r="F41" s="12">
        <f>VLOOKUP(A41,Grundliste!$C40:$L206,8)</f>
        <v>0</v>
      </c>
      <c r="G41" s="12">
        <f>VLOOKUP(A41,Grundliste!$C40:$L206,10)</f>
        <v>0</v>
      </c>
      <c r="H41" s="12"/>
    </row>
    <row r="42" spans="1:14" hidden="1" x14ac:dyDescent="0.25">
      <c r="A42" s="61">
        <f>Grundliste!C42</f>
        <v>410</v>
      </c>
      <c r="B42" s="12">
        <f>VLOOKUP(A42,Grundliste!$C41:$L207,4)</f>
        <v>0</v>
      </c>
      <c r="C42" s="12" t="str">
        <f>VLOOKUP(A42,Grundliste!$C41:$L207,5)</f>
        <v>Bad Gandersheim</v>
      </c>
      <c r="D42" s="12">
        <f>VLOOKUP(A42,Grundliste!$C41:$L207,6)</f>
        <v>0</v>
      </c>
      <c r="E42" s="12">
        <f>VLOOKUP(A42,Grundliste!$C41:$L207,7)</f>
        <v>0</v>
      </c>
      <c r="F42" s="12">
        <f>VLOOKUP(A42,Grundliste!$C41:$L207,8)</f>
        <v>0</v>
      </c>
      <c r="G42" s="12">
        <f>VLOOKUP(A42,Grundliste!$C41:$L207,10)</f>
        <v>0</v>
      </c>
      <c r="H42" s="12"/>
    </row>
    <row r="43" spans="1:14" hidden="1" x14ac:dyDescent="0.25">
      <c r="A43" s="61">
        <f>Grundliste!C43</f>
        <v>420</v>
      </c>
      <c r="B43" s="12">
        <f>VLOOKUP(A43,Grundliste!$C42:$L208,4)</f>
        <v>0</v>
      </c>
      <c r="C43" s="12" t="str">
        <f>VLOOKUP(A43,Grundliste!$C42:$L208,5)</f>
        <v>Bodenwerder</v>
      </c>
      <c r="D43" s="12">
        <f>VLOOKUP(A43,Grundliste!$C42:$L208,6)</f>
        <v>0</v>
      </c>
      <c r="E43" s="12">
        <f>VLOOKUP(A43,Grundliste!$C42:$L208,7)</f>
        <v>0</v>
      </c>
      <c r="F43" s="12">
        <f>VLOOKUP(A43,Grundliste!$C42:$L208,8)</f>
        <v>0</v>
      </c>
      <c r="G43" s="12">
        <f>VLOOKUP(A43,Grundliste!$C42:$L208,10)</f>
        <v>0</v>
      </c>
      <c r="H43" s="12"/>
    </row>
    <row r="44" spans="1:14" x14ac:dyDescent="0.25">
      <c r="A44" s="61">
        <f>Grundliste!C44</f>
        <v>430</v>
      </c>
      <c r="B44" s="12">
        <f>VLOOKUP(A44,Grundliste!$C43:$L209,4)</f>
        <v>0</v>
      </c>
      <c r="C44" s="12" t="str">
        <f>VLOOKUP(A44,Grundliste!$C43:$L209,5)</f>
        <v>Werlaburgdorf</v>
      </c>
      <c r="D44" s="12" t="str">
        <f>VLOOKUP(A44,Grundliste!$C43:$L209,6)</f>
        <v>Niedersachsen</v>
      </c>
      <c r="E44" s="12" t="str">
        <f>VLOOKUP(A44,Grundliste!$C43:$L209,7)</f>
        <v>K83</v>
      </c>
      <c r="F44" s="12" t="str">
        <f>VLOOKUP(A44,Grundliste!$C43:$L209,8)</f>
        <v>Westendorf</v>
      </c>
      <c r="G44" s="12" t="str">
        <f>VLOOKUP(A44,Grundliste!$C43:$L209,10)</f>
        <v>x</v>
      </c>
      <c r="H44" s="12" t="str">
        <f>Grundliste!E44</f>
        <v>Vollsperrung</v>
      </c>
      <c r="I44" t="str">
        <f>CONCATENATE(A44,",",B44,",",C44,",",D44,",",E44,",",F44)</f>
        <v>430,0,Werlaburgdorf,Niedersachsen,K83,Westendorf</v>
      </c>
      <c r="J44" t="str">
        <f>CONCATENATE("Streckensperrung: ",D44," ",C44," ",F44," ",E44," ",B44," ",TEXT(A44,"""#""00000"))</f>
        <v>Streckensperrung: Niedersachsen Werlaburgdorf Westendorf K83 0 #00430</v>
      </c>
      <c r="K44" t="str">
        <f>CONCATENATE("Streckensperrung: ",D44," ",C44," ",F44," ",E44," ",B44," - ",H44)</f>
        <v>Streckensperrung: Niedersachsen Werlaburgdorf Westendorf K83 0 - Vollsperrung</v>
      </c>
      <c r="L44" t="str">
        <f>CONCATENATE("Hier findest Du die Informationen zur Streckensperrung: ",D44," ",C44," ",F44," ",E44," ",B44," - ",H44)</f>
        <v>Hier findest Du die Informationen zur Streckensperrung: Niedersachsen Werlaburgdorf Westendorf K83 0 - Vollsperrung</v>
      </c>
      <c r="M44" t="str">
        <f>CONCATENATE(TEXT(A44,"""ID""00000"),"-",D44,"-",C44,"-",F44,"-",E44,"-",B44)</f>
        <v>ID00430-Niedersachsen-Werlaburgdorf-Westendorf-K83-0</v>
      </c>
      <c r="N44" t="str">
        <f>SUBSTITUTE(SUBSTITUTE(SUBSTITUTE(SUBSTITUTE(SUBSTITUTE(SUBSTITUTE(LOWER(TRIM(M44)),"ä","ae"),"ö","oe"),"ü","ue"),"ß","ss"),"--","-")," ","_")</f>
        <v>id00430-niedersachsen-werlaburgdorf-westendorf-k83-0</v>
      </c>
    </row>
    <row r="45" spans="1:14" hidden="1" x14ac:dyDescent="0.25">
      <c r="A45" s="61">
        <f>Grundliste!C45</f>
        <v>440</v>
      </c>
      <c r="B45" s="12">
        <f>VLOOKUP(A45,Grundliste!$C44:$L210,4)</f>
        <v>0</v>
      </c>
      <c r="C45" s="12" t="str">
        <f>VLOOKUP(A45,Grundliste!$C44:$L210,5)</f>
        <v>Bad Harzburg</v>
      </c>
      <c r="D45" s="12">
        <f>VLOOKUP(A45,Grundliste!$C44:$L210,6)</f>
        <v>0</v>
      </c>
      <c r="E45" s="12">
        <f>VLOOKUP(A45,Grundliste!$C44:$L210,7)</f>
        <v>0</v>
      </c>
      <c r="F45" s="12">
        <f>VLOOKUP(A45,Grundliste!$C44:$L210,8)</f>
        <v>0</v>
      </c>
      <c r="G45" s="12">
        <f>VLOOKUP(A45,Grundliste!$C44:$L210,10)</f>
        <v>0</v>
      </c>
      <c r="H45" s="12"/>
    </row>
    <row r="46" spans="1:14" hidden="1" x14ac:dyDescent="0.25">
      <c r="A46" s="61">
        <f>Grundliste!C46</f>
        <v>450</v>
      </c>
      <c r="B46" s="12">
        <f>VLOOKUP(A46,Grundliste!$C45:$L211,4)</f>
        <v>0</v>
      </c>
      <c r="C46" s="12" t="str">
        <f>VLOOKUP(A46,Grundliste!$C45:$L211,5)</f>
        <v>Wegberg</v>
      </c>
      <c r="D46" s="12">
        <f>VLOOKUP(A46,Grundliste!$C45:$L211,6)</f>
        <v>0</v>
      </c>
      <c r="E46" s="12">
        <f>VLOOKUP(A46,Grundliste!$C45:$L211,7)</f>
        <v>0</v>
      </c>
      <c r="F46" s="12">
        <f>VLOOKUP(A46,Grundliste!$C45:$L211,8)</f>
        <v>0</v>
      </c>
      <c r="G46" s="12">
        <f>VLOOKUP(A46,Grundliste!$C45:$L211,10)</f>
        <v>0</v>
      </c>
      <c r="H46" s="12"/>
    </row>
    <row r="47" spans="1:14" hidden="1" x14ac:dyDescent="0.25">
      <c r="A47" s="61">
        <f>Grundliste!C47</f>
        <v>460</v>
      </c>
      <c r="B47" s="12">
        <f>VLOOKUP(A47,Grundliste!$C46:$L212,4)</f>
        <v>0</v>
      </c>
      <c r="C47" s="12" t="str">
        <f>VLOOKUP(A47,Grundliste!$C46:$L212,5)</f>
        <v>Wuppertal</v>
      </c>
      <c r="D47" s="12">
        <f>VLOOKUP(A47,Grundliste!$C46:$L212,6)</f>
        <v>0</v>
      </c>
      <c r="E47" s="12">
        <f>VLOOKUP(A47,Grundliste!$C46:$L212,7)</f>
        <v>0</v>
      </c>
      <c r="F47" s="12">
        <f>VLOOKUP(A47,Grundliste!$C46:$L212,8)</f>
        <v>0</v>
      </c>
      <c r="G47" s="12">
        <f>VLOOKUP(A47,Grundliste!$C46:$L212,10)</f>
        <v>0</v>
      </c>
      <c r="H47" s="12"/>
    </row>
    <row r="48" spans="1:14" hidden="1" x14ac:dyDescent="0.25">
      <c r="A48" s="61">
        <f>Grundliste!C48</f>
        <v>470</v>
      </c>
      <c r="B48" s="12">
        <f>VLOOKUP(A48,Grundliste!$C47:$L213,4)</f>
        <v>0</v>
      </c>
      <c r="C48" s="12" t="str">
        <f>VLOOKUP(A48,Grundliste!$C47:$L213,5)</f>
        <v>Wuppertal</v>
      </c>
      <c r="D48" s="12">
        <f>VLOOKUP(A48,Grundliste!$C47:$L213,6)</f>
        <v>0</v>
      </c>
      <c r="E48" s="12">
        <f>VLOOKUP(A48,Grundliste!$C47:$L213,7)</f>
        <v>0</v>
      </c>
      <c r="F48" s="12">
        <f>VLOOKUP(A48,Grundliste!$C47:$L213,8)</f>
        <v>0</v>
      </c>
      <c r="G48" s="12">
        <f>VLOOKUP(A48,Grundliste!$C47:$L213,10)</f>
        <v>0</v>
      </c>
      <c r="H48" s="12"/>
    </row>
    <row r="49" spans="1:14" hidden="1" x14ac:dyDescent="0.25">
      <c r="A49" s="61">
        <f>Grundliste!C49</f>
        <v>480</v>
      </c>
      <c r="B49" s="12">
        <f>VLOOKUP(A49,Grundliste!$C48:$L214,4)</f>
        <v>0</v>
      </c>
      <c r="C49" s="12" t="str">
        <f>VLOOKUP(A49,Grundliste!$C48:$L214,5)</f>
        <v>Remscheid-Lennep</v>
      </c>
      <c r="D49" s="12">
        <f>VLOOKUP(A49,Grundliste!$C48:$L214,6)</f>
        <v>0</v>
      </c>
      <c r="E49" s="12">
        <f>VLOOKUP(A49,Grundliste!$C48:$L214,7)</f>
        <v>0</v>
      </c>
      <c r="F49" s="12">
        <f>VLOOKUP(A49,Grundliste!$C48:$L214,8)</f>
        <v>0</v>
      </c>
      <c r="G49" s="12">
        <f>VLOOKUP(A49,Grundliste!$C48:$L214,10)</f>
        <v>0</v>
      </c>
      <c r="H49" s="12"/>
    </row>
    <row r="50" spans="1:14" x14ac:dyDescent="0.25">
      <c r="A50" s="61">
        <f>Grundliste!C50</f>
        <v>490</v>
      </c>
      <c r="B50" s="12" t="s">
        <v>395</v>
      </c>
      <c r="C50" s="12" t="str">
        <f>VLOOKUP(A50,Grundliste!$C49:$L215,5)</f>
        <v>Wermelskirchen</v>
      </c>
      <c r="D50" s="12" t="str">
        <f>VLOOKUP(A50,Grundliste!$C49:$L215,6)</f>
        <v>NRW</v>
      </c>
      <c r="E50" s="12" t="str">
        <f>VLOOKUP(A50,Grundliste!$C49:$L215,7)</f>
        <v>K18</v>
      </c>
      <c r="F50" s="12"/>
      <c r="G50" s="12" t="str">
        <f>VLOOKUP(A50,Grundliste!$C49:$L215,10)</f>
        <v>x</v>
      </c>
      <c r="H50" s="12" t="str">
        <f>Grundliste!E50</f>
        <v>Vollsperrung</v>
      </c>
      <c r="I50" t="str">
        <f>CONCATENATE(A50,",",B50,",",C50,",",D50,",",E50,",",F50)</f>
        <v>490, ,Wermelskirchen,NRW,K18,</v>
      </c>
      <c r="J50" t="str">
        <f>CONCATENATE("Streckensperrung: ",D50," ",C50," ",F50," ",E50," ",B50," ",TEXT(A50,"""#""00000"))</f>
        <v>Streckensperrung: NRW Wermelskirchen  K18   #00490</v>
      </c>
      <c r="K50" t="str">
        <f>CONCATENATE("Streckensperrung: ",D50," ",C50," ",F50," ",E50," ",B50," - ",H50)</f>
        <v>Streckensperrung: NRW Wermelskirchen  K18   - Vollsperrung</v>
      </c>
      <c r="L50" t="str">
        <f>CONCATENATE("Hier findest Du die Informationen zur Streckensperrung: ",D50," ",C50," ",F50," ",E50," ",B50," - ",H50)</f>
        <v>Hier findest Du die Informationen zur Streckensperrung: NRW Wermelskirchen  K18   - Vollsperrung</v>
      </c>
      <c r="M50" t="str">
        <f>CONCATENATE(TEXT(A50,"""ID""00000"),"-",D50,"-",C50,"-",F50,"-",E50,"-",B50)</f>
        <v xml:space="preserve">ID00490-NRW-Wermelskirchen--K18- </v>
      </c>
      <c r="N50" t="str">
        <f>SUBSTITUTE(SUBSTITUTE(SUBSTITUTE(SUBSTITUTE(SUBSTITUTE(SUBSTITUTE(LOWER(TRIM(M50)),"ä","ae"),"ö","oe"),"ü","ue"),"ß","ss"),"--","-")," ","_")</f>
        <v>id00490-nrw-wermelskirchen-k18-</v>
      </c>
    </row>
    <row r="51" spans="1:14" hidden="1" x14ac:dyDescent="0.25">
      <c r="A51" s="61">
        <f>Grundliste!C51</f>
        <v>510</v>
      </c>
      <c r="B51" s="12">
        <f>VLOOKUP(A51,Grundliste!$C51:$L217,4)</f>
        <v>0</v>
      </c>
      <c r="C51" s="12" t="str">
        <f>VLOOKUP(A51,Grundliste!$C51:$L217,5)</f>
        <v>Herne</v>
      </c>
      <c r="D51" s="12">
        <f>VLOOKUP(A51,Grundliste!$C51:$L217,6)</f>
        <v>0</v>
      </c>
      <c r="E51" s="12">
        <f>VLOOKUP(A51,Grundliste!$C51:$L217,7)</f>
        <v>0</v>
      </c>
      <c r="F51" s="12">
        <f>VLOOKUP(A51,Grundliste!$C51:$L217,8)</f>
        <v>0</v>
      </c>
      <c r="G51" s="12">
        <f>VLOOKUP(A51,Grundliste!$C51:$L217,10)</f>
        <v>0</v>
      </c>
      <c r="H51" s="12"/>
    </row>
    <row r="52" spans="1:14" hidden="1" x14ac:dyDescent="0.25">
      <c r="A52" s="61">
        <f>Grundliste!C52</f>
        <v>520</v>
      </c>
      <c r="B52" s="12">
        <f>VLOOKUP(A52,Grundliste!$C51:$L218,4)</f>
        <v>0</v>
      </c>
      <c r="C52" s="12" t="str">
        <f>VLOOKUP(A52,Grundliste!$C51:$L218,5)</f>
        <v>Bochum</v>
      </c>
      <c r="D52" s="12">
        <f>VLOOKUP(A52,Grundliste!$C51:$L218,6)</f>
        <v>0</v>
      </c>
      <c r="E52" s="12">
        <f>VLOOKUP(A52,Grundliste!$C51:$L218,7)</f>
        <v>0</v>
      </c>
      <c r="F52" s="12">
        <f>VLOOKUP(A52,Grundliste!$C51:$L218,8)</f>
        <v>0</v>
      </c>
      <c r="G52" s="12">
        <f>VLOOKUP(A52,Grundliste!$C51:$L218,10)</f>
        <v>0</v>
      </c>
      <c r="H52" s="12"/>
    </row>
    <row r="53" spans="1:14" hidden="1" x14ac:dyDescent="0.25">
      <c r="A53" s="61">
        <f>Grundliste!C53</f>
        <v>530</v>
      </c>
      <c r="B53" s="12">
        <f>VLOOKUP(A53,Grundliste!$C52:$L219,4)</f>
        <v>0</v>
      </c>
      <c r="C53" s="12" t="str">
        <f>VLOOKUP(A53,Grundliste!$C52:$L219,5)</f>
        <v>Bochum</v>
      </c>
      <c r="D53" s="12">
        <f>VLOOKUP(A53,Grundliste!$C52:$L219,6)</f>
        <v>0</v>
      </c>
      <c r="E53" s="12">
        <f>VLOOKUP(A53,Grundliste!$C52:$L219,7)</f>
        <v>0</v>
      </c>
      <c r="F53" s="12">
        <f>VLOOKUP(A53,Grundliste!$C52:$L219,8)</f>
        <v>0</v>
      </c>
      <c r="G53" s="12">
        <f>VLOOKUP(A53,Grundliste!$C52:$L219,10)</f>
        <v>0</v>
      </c>
      <c r="H53" s="12"/>
    </row>
    <row r="54" spans="1:14" hidden="1" x14ac:dyDescent="0.25">
      <c r="A54" s="61">
        <f>Grundliste!C54</f>
        <v>540</v>
      </c>
      <c r="B54" s="12">
        <f>VLOOKUP(A54,Grundliste!$C53:$L220,4)</f>
        <v>0</v>
      </c>
      <c r="C54" s="12" t="str">
        <f>VLOOKUP(A54,Grundliste!$C53:$L220,5)</f>
        <v>Essen</v>
      </c>
      <c r="D54" s="12">
        <f>VLOOKUP(A54,Grundliste!$C53:$L220,6)</f>
        <v>0</v>
      </c>
      <c r="E54" s="12">
        <f>VLOOKUP(A54,Grundliste!$C53:$L220,7)</f>
        <v>0</v>
      </c>
      <c r="F54" s="12">
        <f>VLOOKUP(A54,Grundliste!$C53:$L220,8)</f>
        <v>0</v>
      </c>
      <c r="G54" s="12">
        <f>VLOOKUP(A54,Grundliste!$C53:$L220,10)</f>
        <v>0</v>
      </c>
      <c r="H54" s="12"/>
    </row>
    <row r="55" spans="1:14" hidden="1" x14ac:dyDescent="0.25">
      <c r="A55" s="61">
        <f>Grundliste!C55</f>
        <v>550</v>
      </c>
      <c r="B55" s="12">
        <f>VLOOKUP(A55,Grundliste!$C54:$L221,4)</f>
        <v>0</v>
      </c>
      <c r="C55" s="12" t="str">
        <f>VLOOKUP(A55,Grundliste!$C54:$L221,5)</f>
        <v>Essen-Werden</v>
      </c>
      <c r="D55" s="12">
        <f>VLOOKUP(A55,Grundliste!$C54:$L221,6)</f>
        <v>0</v>
      </c>
      <c r="E55" s="12">
        <f>VLOOKUP(A55,Grundliste!$C54:$L221,7)</f>
        <v>0</v>
      </c>
      <c r="F55" s="12">
        <f>VLOOKUP(A55,Grundliste!$C54:$L221,8)</f>
        <v>0</v>
      </c>
      <c r="G55" s="12">
        <f>VLOOKUP(A55,Grundliste!$C54:$L221,10)</f>
        <v>0</v>
      </c>
      <c r="H55" s="12"/>
    </row>
    <row r="56" spans="1:14" hidden="1" x14ac:dyDescent="0.25">
      <c r="A56" s="61">
        <f>Grundliste!C56</f>
        <v>560</v>
      </c>
      <c r="B56" s="12">
        <f>VLOOKUP(A56,Grundliste!$C55:$L222,4)</f>
        <v>0</v>
      </c>
      <c r="C56" s="12" t="str">
        <f>VLOOKUP(A56,Grundliste!$C55:$L222,5)</f>
        <v>Oberhausen</v>
      </c>
      <c r="D56" s="12">
        <f>VLOOKUP(A56,Grundliste!$C55:$L222,6)</f>
        <v>0</v>
      </c>
      <c r="E56" s="12">
        <f>VLOOKUP(A56,Grundliste!$C55:$L222,7)</f>
        <v>0</v>
      </c>
      <c r="F56" s="12">
        <f>VLOOKUP(A56,Grundliste!$C55:$L222,8)</f>
        <v>0</v>
      </c>
      <c r="G56" s="12">
        <f>VLOOKUP(A56,Grundliste!$C55:$L222,10)</f>
        <v>0</v>
      </c>
      <c r="H56" s="12"/>
    </row>
    <row r="57" spans="1:14" hidden="1" x14ac:dyDescent="0.25">
      <c r="A57" s="61">
        <f>Grundliste!C57</f>
        <v>570</v>
      </c>
      <c r="B57" s="12">
        <f>VLOOKUP(A57,Grundliste!$C56:$L223,4)</f>
        <v>0</v>
      </c>
      <c r="C57" s="12" t="str">
        <f>VLOOKUP(A57,Grundliste!$C56:$L223,5)</f>
        <v>Bottrop</v>
      </c>
      <c r="D57" s="12">
        <f>VLOOKUP(A57,Grundliste!$C56:$L223,6)</f>
        <v>0</v>
      </c>
      <c r="E57" s="12">
        <f>VLOOKUP(A57,Grundliste!$C56:$L223,7)</f>
        <v>0</v>
      </c>
      <c r="F57" s="12">
        <f>VLOOKUP(A57,Grundliste!$C56:$L223,8)</f>
        <v>0</v>
      </c>
      <c r="G57" s="12">
        <f>VLOOKUP(A57,Grundliste!$C56:$L223,10)</f>
        <v>0</v>
      </c>
      <c r="H57" s="12"/>
    </row>
    <row r="58" spans="1:14" hidden="1" x14ac:dyDescent="0.25">
      <c r="A58" s="61">
        <f>Grundliste!C58</f>
        <v>580</v>
      </c>
      <c r="B58" s="12">
        <f>VLOOKUP(A58,Grundliste!$C57:$L224,4)</f>
        <v>0</v>
      </c>
      <c r="C58" s="12" t="str">
        <f>VLOOKUP(A58,Grundliste!$C57:$L224,5)</f>
        <v>Moers</v>
      </c>
      <c r="D58" s="12">
        <f>VLOOKUP(A58,Grundliste!$C57:$L224,6)</f>
        <v>0</v>
      </c>
      <c r="E58" s="12">
        <f>VLOOKUP(A58,Grundliste!$C57:$L224,7)</f>
        <v>0</v>
      </c>
      <c r="F58" s="12">
        <f>VLOOKUP(A58,Grundliste!$C57:$L224,8)</f>
        <v>0</v>
      </c>
      <c r="G58" s="12">
        <f>VLOOKUP(A58,Grundliste!$C57:$L224,10)</f>
        <v>0</v>
      </c>
      <c r="H58" s="12"/>
    </row>
    <row r="59" spans="1:14" hidden="1" x14ac:dyDescent="0.25">
      <c r="A59" s="61">
        <f>Grundliste!C59</f>
        <v>590</v>
      </c>
      <c r="B59" s="12">
        <f>VLOOKUP(A59,Grundliste!$C58:$L225,4)</f>
        <v>0</v>
      </c>
      <c r="C59" s="12" t="str">
        <f>VLOOKUP(A59,Grundliste!$C58:$L225,5)</f>
        <v>Lingen (Ems)</v>
      </c>
      <c r="D59" s="12">
        <f>VLOOKUP(A59,Grundliste!$C58:$L225,6)</f>
        <v>0</v>
      </c>
      <c r="E59" s="12">
        <f>VLOOKUP(A59,Grundliste!$C58:$L225,7)</f>
        <v>0</v>
      </c>
      <c r="F59" s="12">
        <f>VLOOKUP(A59,Grundliste!$C58:$L225,8)</f>
        <v>0</v>
      </c>
      <c r="G59" s="12">
        <f>VLOOKUP(A59,Grundliste!$C58:$L225,10)</f>
        <v>0</v>
      </c>
      <c r="H59" s="12"/>
    </row>
    <row r="60" spans="1:14" x14ac:dyDescent="0.25">
      <c r="A60" s="61">
        <f>Grundliste!C60</f>
        <v>600</v>
      </c>
      <c r="B60" s="12" t="s">
        <v>395</v>
      </c>
      <c r="C60" s="12" t="str">
        <f>VLOOKUP(A60,Grundliste!$C59:$L226,5)</f>
        <v>Waldbröl-Schladern</v>
      </c>
      <c r="D60" s="12" t="str">
        <f>VLOOKUP(A60,Grundliste!$C59:$L226,6)</f>
        <v>NRW</v>
      </c>
      <c r="E60" s="12" t="str">
        <f>VLOOKUP(A60,Grundliste!$C59:$L226,7)</f>
        <v>B 256</v>
      </c>
      <c r="F60" s="12"/>
      <c r="G60" s="12" t="str">
        <f>VLOOKUP(A60,Grundliste!$C59:$L226,10)</f>
        <v>x</v>
      </c>
      <c r="H60" s="12" t="str">
        <f>Grundliste!E60</f>
        <v>Wochenend und Feiertagssperrung</v>
      </c>
      <c r="I60" t="str">
        <f>CONCATENATE(A60,",",B60,",",C60,",",D60,",",E60,",",F60)</f>
        <v>600, ,Waldbröl-Schladern,NRW,B 256,</v>
      </c>
      <c r="J60" t="str">
        <f>CONCATENATE("Streckensperrung: ",D60," ",C60," ",F60," ",E60," ",B60," ",TEXT(A60,"""#""00000"))</f>
        <v>Streckensperrung: NRW Waldbröl-Schladern  B 256   #00600</v>
      </c>
      <c r="K60" t="str">
        <f>CONCATENATE("Streckensperrung: ",D60," ",C60," ",F60," ",E60," ",B60," - ",H60)</f>
        <v>Streckensperrung: NRW Waldbröl-Schladern  B 256   - Wochenend und Feiertagssperrung</v>
      </c>
      <c r="L60" t="str">
        <f>CONCATENATE("Hier findest Du die Informationen zur Streckensperrung: ",D60," ",C60," ",F60," ",E60," ",B60," - ",H60)</f>
        <v>Hier findest Du die Informationen zur Streckensperrung: NRW Waldbröl-Schladern  B 256   - Wochenend und Feiertagssperrung</v>
      </c>
      <c r="M60" t="str">
        <f>CONCATENATE(TEXT(A60,"""ID""00000"),"-",D60,"-",C60,"-",F60,"-",E60,"-",B60)</f>
        <v xml:space="preserve">ID00600-NRW-Waldbröl-Schladern--B 256- </v>
      </c>
      <c r="N60" t="str">
        <f>SUBSTITUTE(SUBSTITUTE(SUBSTITUTE(SUBSTITUTE(SUBSTITUTE(SUBSTITUTE(LOWER(TRIM(M60)),"ä","ae"),"ö","oe"),"ü","ue"),"ß","ss"),"--","-")," ","_")</f>
        <v>id00600-nrw-waldbroel-schladern-b_256-</v>
      </c>
    </row>
    <row r="61" spans="1:14" hidden="1" x14ac:dyDescent="0.25">
      <c r="A61" s="61">
        <f>Grundliste!C61</f>
        <v>610</v>
      </c>
      <c r="B61" s="12">
        <f>VLOOKUP(A61,Grundliste!$C60:$L227,4)</f>
        <v>0</v>
      </c>
      <c r="C61" s="12" t="str">
        <f>VLOOKUP(A61,Grundliste!$C60:$L227,5)</f>
        <v>Lindlar</v>
      </c>
      <c r="D61" s="12">
        <f>VLOOKUP(A61,Grundliste!$C60:$L227,6)</f>
        <v>0</v>
      </c>
      <c r="E61" s="12">
        <f>VLOOKUP(A61,Grundliste!$C60:$L227,7)</f>
        <v>0</v>
      </c>
      <c r="F61" s="12">
        <f>VLOOKUP(A61,Grundliste!$C60:$L227,8)</f>
        <v>0</v>
      </c>
      <c r="G61" s="12">
        <f>VLOOKUP(A61,Grundliste!$C60:$L227,10)</f>
        <v>0</v>
      </c>
      <c r="H61" s="12"/>
    </row>
    <row r="62" spans="1:14" hidden="1" x14ac:dyDescent="0.25">
      <c r="A62" s="61">
        <f>Grundliste!C62</f>
        <v>620</v>
      </c>
      <c r="B62" s="12">
        <f>VLOOKUP(A62,Grundliste!$C61:$L228,4)</f>
        <v>0</v>
      </c>
      <c r="C62" s="12" t="str">
        <f>VLOOKUP(A62,Grundliste!$C61:$L228,5)</f>
        <v>Aachen</v>
      </c>
      <c r="D62" s="12">
        <f>VLOOKUP(A62,Grundliste!$C61:$L228,6)</f>
        <v>0</v>
      </c>
      <c r="E62" s="12">
        <f>VLOOKUP(A62,Grundliste!$C61:$L228,7)</f>
        <v>0</v>
      </c>
      <c r="F62" s="12">
        <f>VLOOKUP(A62,Grundliste!$C61:$L228,8)</f>
        <v>0</v>
      </c>
      <c r="G62" s="12">
        <f>VLOOKUP(A62,Grundliste!$C61:$L228,10)</f>
        <v>0</v>
      </c>
      <c r="H62" s="12"/>
    </row>
    <row r="63" spans="1:14" x14ac:dyDescent="0.25">
      <c r="A63" s="61">
        <f>Grundliste!C63</f>
        <v>630</v>
      </c>
      <c r="B63" s="12" t="s">
        <v>395</v>
      </c>
      <c r="C63" s="12" t="str">
        <f>VLOOKUP(A63,Grundliste!$C62:$L229,5)</f>
        <v>Simmerath</v>
      </c>
      <c r="D63" s="12" t="str">
        <f>VLOOKUP(A63,Grundliste!$C62:$L229,6)</f>
        <v>NRW</v>
      </c>
      <c r="E63" s="12" t="str">
        <f>VLOOKUP(A63,Grundliste!$C62:$L229,7)</f>
        <v>L 128</v>
      </c>
      <c r="F63" s="12"/>
      <c r="G63" s="12" t="str">
        <f>VLOOKUP(A63,Grundliste!$C62:$L229,10)</f>
        <v>x</v>
      </c>
      <c r="H63" s="12" t="str">
        <f>Grundliste!E63</f>
        <v>Wochenend und Feiertagssperrung</v>
      </c>
      <c r="I63" t="str">
        <f>CONCATENATE(A63,",",B63,",",C63,",",D63,",",E63,",",F63)</f>
        <v>630, ,Simmerath,NRW,L 128,</v>
      </c>
      <c r="J63" t="str">
        <f>CONCATENATE("Streckensperrung: ",D63," ",C63," ",F63," ",E63," ",B63," ",TEXT(A63,"""#""00000"))</f>
        <v>Streckensperrung: NRW Simmerath  L 128   #00630</v>
      </c>
      <c r="K63" t="str">
        <f>CONCATENATE("Streckensperrung: ",D63," ",C63," ",F63," ",E63," ",B63," - ",H63)</f>
        <v>Streckensperrung: NRW Simmerath  L 128   - Wochenend und Feiertagssperrung</v>
      </c>
      <c r="L63" t="str">
        <f>CONCATENATE("Hier findest Du die Informationen zur Streckensperrung: ",D63," ",C63," ",F63," ",E63," ",B63," - ",H63)</f>
        <v>Hier findest Du die Informationen zur Streckensperrung: NRW Simmerath  L 128   - Wochenend und Feiertagssperrung</v>
      </c>
      <c r="M63" t="str">
        <f>CONCATENATE(TEXT(A63,"""ID""00000"),"-",D63,"-",C63,"-",F63,"-",E63,"-",B63)</f>
        <v xml:space="preserve">ID00630-NRW-Simmerath--L 128- </v>
      </c>
      <c r="N63" t="str">
        <f>SUBSTITUTE(SUBSTITUTE(SUBSTITUTE(SUBSTITUTE(SUBSTITUTE(SUBSTITUTE(LOWER(TRIM(M63)),"ä","ae"),"ö","oe"),"ü","ue"),"ß","ss"),"--","-")," ","_")</f>
        <v>id00630-nrw-simmerath-l_128-</v>
      </c>
    </row>
    <row r="64" spans="1:14" hidden="1" x14ac:dyDescent="0.25">
      <c r="A64" s="61">
        <f>Grundliste!C64</f>
        <v>640</v>
      </c>
      <c r="B64" s="12">
        <f>VLOOKUP(A64,Grundliste!$C63:$L230,4)</f>
        <v>0</v>
      </c>
      <c r="C64" s="12" t="str">
        <f>VLOOKUP(A64,Grundliste!$C63:$L230,5)</f>
        <v>Simmerath</v>
      </c>
      <c r="D64" s="12">
        <f>VLOOKUP(A64,Grundliste!$C63:$L230,6)</f>
        <v>0</v>
      </c>
      <c r="E64" s="12">
        <f>VLOOKUP(A64,Grundliste!$C63:$L230,7)</f>
        <v>0</v>
      </c>
      <c r="F64" s="12">
        <f>VLOOKUP(A64,Grundliste!$C63:$L230,8)</f>
        <v>0</v>
      </c>
      <c r="G64" s="12">
        <f>VLOOKUP(A64,Grundliste!$C63:$L230,10)</f>
        <v>0</v>
      </c>
      <c r="H64" s="12"/>
    </row>
    <row r="65" spans="1:14" hidden="1" x14ac:dyDescent="0.25">
      <c r="A65" s="61">
        <f>Grundliste!C65</f>
        <v>650</v>
      </c>
      <c r="B65" s="12">
        <f>VLOOKUP(A65,Grundliste!$C64:$L231,4)</f>
        <v>0</v>
      </c>
      <c r="C65" s="12" t="str">
        <f>VLOOKUP(A65,Grundliste!$C64:$L231,5)</f>
        <v>Heimbach/Rursee</v>
      </c>
      <c r="D65" s="12">
        <f>VLOOKUP(A65,Grundliste!$C64:$L231,6)</f>
        <v>0</v>
      </c>
      <c r="E65" s="12">
        <f>VLOOKUP(A65,Grundliste!$C64:$L231,7)</f>
        <v>0</v>
      </c>
      <c r="F65" s="12">
        <f>VLOOKUP(A65,Grundliste!$C64:$L231,8)</f>
        <v>0</v>
      </c>
      <c r="G65" s="12">
        <f>VLOOKUP(A65,Grundliste!$C64:$L231,10)</f>
        <v>0</v>
      </c>
      <c r="H65" s="12"/>
    </row>
    <row r="66" spans="1:14" hidden="1" x14ac:dyDescent="0.25">
      <c r="A66" s="61">
        <f>Grundliste!C66</f>
        <v>660</v>
      </c>
      <c r="B66" s="12">
        <f>VLOOKUP(A66,Grundliste!$C65:$L232,4)</f>
        <v>0</v>
      </c>
      <c r="C66" s="12" t="str">
        <f>VLOOKUP(A66,Grundliste!$C65:$L232,5)</f>
        <v>Bonn</v>
      </c>
      <c r="D66" s="12">
        <f>VLOOKUP(A66,Grundliste!$C65:$L232,6)</f>
        <v>0</v>
      </c>
      <c r="E66" s="12">
        <f>VLOOKUP(A66,Grundliste!$C65:$L232,7)</f>
        <v>0</v>
      </c>
      <c r="F66" s="12">
        <f>VLOOKUP(A66,Grundliste!$C65:$L232,8)</f>
        <v>0</v>
      </c>
      <c r="G66" s="12">
        <f>VLOOKUP(A66,Grundliste!$C65:$L232,10)</f>
        <v>0</v>
      </c>
      <c r="H66" s="12"/>
    </row>
    <row r="67" spans="1:14" hidden="1" x14ac:dyDescent="0.25">
      <c r="A67" s="61">
        <f>Grundliste!C67</f>
        <v>670</v>
      </c>
      <c r="B67" s="12">
        <f>VLOOKUP(A67,Grundliste!$C66:$L233,4)</f>
        <v>0</v>
      </c>
      <c r="C67" s="12" t="str">
        <f>VLOOKUP(A67,Grundliste!$C66:$L233,5)</f>
        <v>Bad Neuenahr-Ahrweiler</v>
      </c>
      <c r="D67" s="12">
        <f>VLOOKUP(A67,Grundliste!$C66:$L233,6)</f>
        <v>0</v>
      </c>
      <c r="E67" s="12">
        <f>VLOOKUP(A67,Grundliste!$C66:$L233,7)</f>
        <v>0</v>
      </c>
      <c r="F67" s="12">
        <f>VLOOKUP(A67,Grundliste!$C66:$L233,8)</f>
        <v>0</v>
      </c>
      <c r="G67" s="12">
        <f>VLOOKUP(A67,Grundliste!$C66:$L233,10)</f>
        <v>0</v>
      </c>
      <c r="H67" s="12"/>
    </row>
    <row r="68" spans="1:14" hidden="1" x14ac:dyDescent="0.25">
      <c r="A68" s="61">
        <f>Grundliste!C68</f>
        <v>680</v>
      </c>
      <c r="B68" s="12">
        <f>VLOOKUP(A68,Grundliste!$C67:$L234,4)</f>
        <v>0</v>
      </c>
      <c r="C68" s="12" t="str">
        <f>VLOOKUP(A68,Grundliste!$C67:$L234,5)</f>
        <v>Bad Münstereifel</v>
      </c>
      <c r="D68" s="12">
        <f>VLOOKUP(A68,Grundliste!$C67:$L234,6)</f>
        <v>0</v>
      </c>
      <c r="E68" s="12">
        <f>VLOOKUP(A68,Grundliste!$C67:$L234,7)</f>
        <v>0</v>
      </c>
      <c r="F68" s="12">
        <f>VLOOKUP(A68,Grundliste!$C67:$L234,8)</f>
        <v>0</v>
      </c>
      <c r="G68" s="12">
        <f>VLOOKUP(A68,Grundliste!$C67:$L234,10)</f>
        <v>0</v>
      </c>
      <c r="H68" s="12"/>
    </row>
    <row r="69" spans="1:14" hidden="1" x14ac:dyDescent="0.25">
      <c r="A69" s="61">
        <f>Grundliste!C69</f>
        <v>690</v>
      </c>
      <c r="B69" s="12">
        <f>VLOOKUP(A69,Grundliste!$C68:$L235,4)</f>
        <v>0</v>
      </c>
      <c r="C69" s="12" t="str">
        <f>VLOOKUP(A69,Grundliste!$C68:$L235,5)</f>
        <v>Eicherscheid</v>
      </c>
      <c r="D69" s="12">
        <f>VLOOKUP(A69,Grundliste!$C68:$L235,6)</f>
        <v>0</v>
      </c>
      <c r="E69" s="12" t="str">
        <f>VLOOKUP(A69,Grundliste!$C68:$L235,7)</f>
        <v>L 165</v>
      </c>
      <c r="F69" s="12">
        <f>VLOOKUP(A69,Grundliste!$C68:$L235,8)</f>
        <v>0</v>
      </c>
      <c r="G69" s="12">
        <f>VLOOKUP(A69,Grundliste!$C68:$L235,10)</f>
        <v>0</v>
      </c>
      <c r="H69" s="12"/>
    </row>
    <row r="70" spans="1:14" hidden="1" x14ac:dyDescent="0.25">
      <c r="A70" s="61">
        <f>Grundliste!C70</f>
        <v>700</v>
      </c>
      <c r="B70" s="12">
        <f>VLOOKUP(A70,Grundliste!$C69:$L236,4)</f>
        <v>0</v>
      </c>
      <c r="C70" s="12" t="str">
        <f>VLOOKUP(A70,Grundliste!$C69:$L236,5)</f>
        <v>Daun</v>
      </c>
      <c r="D70" s="12">
        <f>VLOOKUP(A70,Grundliste!$C69:$L236,6)</f>
        <v>0</v>
      </c>
      <c r="E70" s="12">
        <f>VLOOKUP(A70,Grundliste!$C69:$L236,7)</f>
        <v>0</v>
      </c>
      <c r="F70" s="12">
        <f>VLOOKUP(A70,Grundliste!$C69:$L236,8)</f>
        <v>0</v>
      </c>
      <c r="G70" s="12">
        <f>VLOOKUP(A70,Grundliste!$C69:$L236,10)</f>
        <v>0</v>
      </c>
      <c r="H70" s="12"/>
    </row>
    <row r="71" spans="1:14" hidden="1" x14ac:dyDescent="0.25">
      <c r="A71" s="61">
        <f>Grundliste!C71</f>
        <v>710</v>
      </c>
      <c r="B71" s="12">
        <f>VLOOKUP(A71,Grundliste!$C70:$L237,4)</f>
        <v>0</v>
      </c>
      <c r="C71" s="12" t="str">
        <f>VLOOKUP(A71,Grundliste!$C70:$L237,5)</f>
        <v>Bad Kreuznach</v>
      </c>
      <c r="D71" s="12">
        <f>VLOOKUP(A71,Grundliste!$C70:$L237,6)</f>
        <v>0</v>
      </c>
      <c r="E71" s="12">
        <f>VLOOKUP(A71,Grundliste!$C70:$L237,7)</f>
        <v>0</v>
      </c>
      <c r="F71" s="12">
        <f>VLOOKUP(A71,Grundliste!$C70:$L237,8)</f>
        <v>0</v>
      </c>
      <c r="G71" s="12">
        <f>VLOOKUP(A71,Grundliste!$C70:$L237,10)</f>
        <v>0</v>
      </c>
      <c r="H71" s="12"/>
    </row>
    <row r="72" spans="1:14" x14ac:dyDescent="0.25">
      <c r="A72" s="60">
        <v>715</v>
      </c>
      <c r="B72" s="69"/>
      <c r="C72" s="12" t="str">
        <f>VLOOKUP(A72,Grundliste!$C71:$L238,5)</f>
        <v>Sprendlingen</v>
      </c>
      <c r="D72" s="12" t="str">
        <f>VLOOKUP(A72,Grundliste!$C71:$L238,6)</f>
        <v>Rheinland-Pfalz</v>
      </c>
      <c r="E72" s="12" t="str">
        <f>VLOOKUP(A72,Grundliste!$C71:$L238,7)</f>
        <v>L415</v>
      </c>
      <c r="F72" s="12" t="str">
        <f>VLOOKUP(A72,Grundliste!$C71:$L238,8)</f>
        <v>Sprendlinger Strasse</v>
      </c>
      <c r="G72" s="12" t="str">
        <f>VLOOKUP(A72,Grundliste!$C71:$L238,10)</f>
        <v>x</v>
      </c>
      <c r="H72" s="12" t="str">
        <f>Grundliste!E72</f>
        <v>Vollsperrung aufgehoben</v>
      </c>
      <c r="I72" t="str">
        <f>CONCATENATE(A72,",",B72,",",C72,",",D72,",",E72,",",F72)</f>
        <v>715,,Sprendlingen,Rheinland-Pfalz,L415,Sprendlinger Strasse</v>
      </c>
      <c r="J72" t="str">
        <f>CONCATENATE("Streckensperrung: ",D72," ",C72," ",F72," ",E72," ",B72," ",TEXT(A72,"""#""00000"))</f>
        <v>Streckensperrung: Rheinland-Pfalz Sprendlingen Sprendlinger Strasse L415  #00715</v>
      </c>
      <c r="K72" t="str">
        <f>CONCATENATE("Streckensperrung: ",D72," ",C72," ",F72," ",E72," ",B72," - ",H72)</f>
        <v>Streckensperrung: Rheinland-Pfalz Sprendlingen Sprendlinger Strasse L415  - Vollsperrung aufgehoben</v>
      </c>
      <c r="L72" t="str">
        <f>CONCATENATE("Hier findest Du die Informationen zur Streckensperrung: ",D72," ",C72," ",F72," ",E72," ",B72," - ",H72)</f>
        <v>Hier findest Du die Informationen zur Streckensperrung: Rheinland-Pfalz Sprendlingen Sprendlinger Strasse L415  - Vollsperrung aufgehoben</v>
      </c>
      <c r="M72" t="str">
        <f>CONCATENATE(TEXT(A72,"""ID""00000"),"-",D72,"-",C72,"-",F72,"-",E72,"-",B72)</f>
        <v>ID00715-Rheinland-Pfalz-Sprendlingen-Sprendlinger Strasse-L415-</v>
      </c>
      <c r="N72" t="str">
        <f>SUBSTITUTE(SUBSTITUTE(SUBSTITUTE(SUBSTITUTE(SUBSTITUTE(SUBSTITUTE(LOWER(TRIM(M72)),"ä","ae"),"ö","oe"),"ü","ue"),"ß","ss"),"--","-")," ","_")</f>
        <v>id00715-rheinland-pfalz-sprendlingen-sprendlinger_strasse-l415-</v>
      </c>
    </row>
    <row r="73" spans="1:14" hidden="1" x14ac:dyDescent="0.25">
      <c r="A73" s="61">
        <f>Grundliste!C73</f>
        <v>720</v>
      </c>
      <c r="B73" s="12">
        <f>VLOOKUP(A73,Grundliste!$C71:$L238,4)</f>
        <v>0</v>
      </c>
      <c r="C73" s="12" t="str">
        <f>VLOOKUP(A73,Grundliste!$C71:$L238,5)</f>
        <v>Höhr-Grenzhausen</v>
      </c>
      <c r="D73" s="12">
        <f>VLOOKUP(A73,Grundliste!$C71:$L238,6)</f>
        <v>0</v>
      </c>
      <c r="E73" s="12">
        <f>VLOOKUP(A73,Grundliste!$C71:$L238,7)</f>
        <v>0</v>
      </c>
      <c r="F73" s="12">
        <f>VLOOKUP(A73,Grundliste!$C71:$L238,8)</f>
        <v>0</v>
      </c>
      <c r="G73" s="12">
        <f>VLOOKUP(A73,Grundliste!$C71:$L238,10)</f>
        <v>0</v>
      </c>
      <c r="H73" s="12"/>
    </row>
    <row r="74" spans="1:14" hidden="1" x14ac:dyDescent="0.25">
      <c r="A74" s="61">
        <f>Grundliste!C74</f>
        <v>730</v>
      </c>
      <c r="B74" s="12">
        <f>VLOOKUP(A74,Grundliste!$C73:$L239,4)</f>
        <v>0</v>
      </c>
      <c r="C74" s="12" t="str">
        <f>VLOOKUP(A74,Grundliste!$C73:$L239,5)</f>
        <v>Dieblich / Kondertal</v>
      </c>
      <c r="D74" s="12">
        <f>VLOOKUP(A74,Grundliste!$C73:$L239,6)</f>
        <v>0</v>
      </c>
      <c r="E74" s="12">
        <f>VLOOKUP(A74,Grundliste!$C73:$L239,7)</f>
        <v>0</v>
      </c>
      <c r="F74" s="12">
        <f>VLOOKUP(A74,Grundliste!$C73:$L239,8)</f>
        <v>0</v>
      </c>
      <c r="G74" s="12">
        <f>VLOOKUP(A74,Grundliste!$C73:$L239,10)</f>
        <v>0</v>
      </c>
      <c r="H74" s="12"/>
    </row>
    <row r="75" spans="1:14" hidden="1" x14ac:dyDescent="0.25">
      <c r="A75" s="61">
        <f>Grundliste!C75</f>
        <v>740</v>
      </c>
      <c r="B75" s="12">
        <f>VLOOKUP(A75,Grundliste!$C74:$L240,4)</f>
        <v>0</v>
      </c>
      <c r="C75" s="12">
        <f>VLOOKUP(A75,Grundliste!$C74:$L240,5)</f>
        <v>0</v>
      </c>
      <c r="D75" s="12">
        <f>VLOOKUP(A75,Grundliste!$C74:$L240,6)</f>
        <v>0</v>
      </c>
      <c r="E75" s="12">
        <f>VLOOKUP(A75,Grundliste!$C74:$L240,7)</f>
        <v>0</v>
      </c>
      <c r="F75" s="12">
        <f>VLOOKUP(A75,Grundliste!$C74:$L240,8)</f>
        <v>0</v>
      </c>
      <c r="G75" s="12">
        <f>VLOOKUP(A75,Grundliste!$C74:$L240,10)</f>
        <v>0</v>
      </c>
      <c r="H75" s="12"/>
    </row>
    <row r="76" spans="1:14" hidden="1" x14ac:dyDescent="0.25">
      <c r="A76" s="61">
        <f>Grundliste!C76</f>
        <v>750</v>
      </c>
      <c r="B76" s="12">
        <f>VLOOKUP(A76,Grundliste!$C75:$L241,4)</f>
        <v>0</v>
      </c>
      <c r="C76" s="12" t="str">
        <f>VLOOKUP(A76,Grundliste!$C75:$L241,5)</f>
        <v>Siegen</v>
      </c>
      <c r="D76" s="12">
        <f>VLOOKUP(A76,Grundliste!$C75:$L241,6)</f>
        <v>0</v>
      </c>
      <c r="E76" s="12">
        <f>VLOOKUP(A76,Grundliste!$C75:$L241,7)</f>
        <v>0</v>
      </c>
      <c r="F76" s="12">
        <f>VLOOKUP(A76,Grundliste!$C75:$L241,8)</f>
        <v>0</v>
      </c>
      <c r="G76" s="12">
        <f>VLOOKUP(A76,Grundliste!$C75:$L241,10)</f>
        <v>0</v>
      </c>
      <c r="H76" s="12"/>
    </row>
    <row r="77" spans="1:14" hidden="1" x14ac:dyDescent="0.25">
      <c r="A77" s="61">
        <f>Grundliste!C77</f>
        <v>760</v>
      </c>
      <c r="B77" s="12">
        <f>VLOOKUP(A77,Grundliste!$C76:$L242,4)</f>
        <v>0</v>
      </c>
      <c r="C77" s="12" t="str">
        <f>VLOOKUP(A77,Grundliste!$C76:$L242,5)</f>
        <v>Bad Laasphe</v>
      </c>
      <c r="D77" s="12">
        <f>VLOOKUP(A77,Grundliste!$C76:$L242,6)</f>
        <v>0</v>
      </c>
      <c r="E77" s="12">
        <f>VLOOKUP(A77,Grundliste!$C76:$L242,7)</f>
        <v>0</v>
      </c>
      <c r="F77" s="12">
        <f>VLOOKUP(A77,Grundliste!$C76:$L242,8)</f>
        <v>0</v>
      </c>
      <c r="G77" s="12">
        <f>VLOOKUP(A77,Grundliste!$C76:$L242,10)</f>
        <v>0</v>
      </c>
      <c r="H77" s="12"/>
    </row>
    <row r="78" spans="1:14" hidden="1" x14ac:dyDescent="0.25">
      <c r="A78" s="61">
        <f>Grundliste!C78</f>
        <v>770</v>
      </c>
      <c r="B78" s="12">
        <f>VLOOKUP(A78,Grundliste!$C77:$L243,4)</f>
        <v>0</v>
      </c>
      <c r="C78" s="12" t="str">
        <f>VLOOKUP(A78,Grundliste!$C77:$L243,5)</f>
        <v>Attendorn</v>
      </c>
      <c r="D78" s="12">
        <f>VLOOKUP(A78,Grundliste!$C77:$L243,6)</f>
        <v>0</v>
      </c>
      <c r="E78" s="12">
        <f>VLOOKUP(A78,Grundliste!$C77:$L243,7)</f>
        <v>0</v>
      </c>
      <c r="F78" s="12">
        <f>VLOOKUP(A78,Grundliste!$C77:$L243,8)</f>
        <v>0</v>
      </c>
      <c r="G78" s="12">
        <f>VLOOKUP(A78,Grundliste!$C77:$L243,10)</f>
        <v>0</v>
      </c>
      <c r="H78" s="12"/>
    </row>
    <row r="79" spans="1:14" x14ac:dyDescent="0.25">
      <c r="A79" s="61">
        <f>Grundliste!C79</f>
        <v>780</v>
      </c>
      <c r="B79" s="12" t="s">
        <v>395</v>
      </c>
      <c r="C79" s="12" t="str">
        <f>VLOOKUP(A79,Grundliste!$C78:$L244,5)</f>
        <v>Schwerte</v>
      </c>
      <c r="D79" s="12" t="str">
        <f>VLOOKUP(A79,Grundliste!$C78:$L244,6)</f>
        <v>NRW</v>
      </c>
      <c r="E79" s="12" t="str">
        <f>VLOOKUP(A79,Grundliste!$C78:$L244,7)</f>
        <v>B 236</v>
      </c>
      <c r="F79" s="12"/>
      <c r="G79" s="12" t="str">
        <f>VLOOKUP(A79,Grundliste!$C78:$L244,10)</f>
        <v>x</v>
      </c>
      <c r="H79" s="12" t="str">
        <f>Grundliste!E79</f>
        <v>Wochenend und Feiertagssperrung</v>
      </c>
      <c r="I79" t="str">
        <f>CONCATENATE(A79,",",B79,",",C79,",",D79,",",E79,",",F79)</f>
        <v>780, ,Schwerte,NRW,B 236,</v>
      </c>
      <c r="J79" t="str">
        <f>CONCATENATE("Streckensperrung: ",D79," ",C79," ",F79," ",E79," ",B79," ",TEXT(A79,"""#""00000"))</f>
        <v>Streckensperrung: NRW Schwerte  B 236   #00780</v>
      </c>
      <c r="K79" t="str">
        <f>CONCATENATE("Streckensperrung: ",D79," ",C79," ",F79," ",E79," ",B79," - ",H79)</f>
        <v>Streckensperrung: NRW Schwerte  B 236   - Wochenend und Feiertagssperrung</v>
      </c>
      <c r="L79" t="str">
        <f>CONCATENATE("Hier findest Du die Informationen zur Streckensperrung: ",D79," ",C79," ",F79," ",E79," ",B79," - ",H79)</f>
        <v>Hier findest Du die Informationen zur Streckensperrung: NRW Schwerte  B 236   - Wochenend und Feiertagssperrung</v>
      </c>
      <c r="M79" t="str">
        <f>CONCATENATE(TEXT(A79,"""ID""00000"),"-",D79,"-",C79,"-",F79,"-",E79,"-",B79)</f>
        <v xml:space="preserve">ID00780-NRW-Schwerte--B 236- </v>
      </c>
      <c r="N79" t="str">
        <f>SUBSTITUTE(SUBSTITUTE(SUBSTITUTE(SUBSTITUTE(SUBSTITUTE(SUBSTITUTE(LOWER(TRIM(M79)),"ä","ae"),"ö","oe"),"ü","ue"),"ß","ss"),"--","-")," ","_")</f>
        <v>id00780-nrw-schwerte-b_236-</v>
      </c>
    </row>
    <row r="80" spans="1:14" x14ac:dyDescent="0.25">
      <c r="A80" s="61">
        <f>Grundliste!C80</f>
        <v>790</v>
      </c>
      <c r="B80" s="12" t="s">
        <v>395</v>
      </c>
      <c r="C80" s="12" t="str">
        <f>VLOOKUP(A80,Grundliste!$C79:$L245,5)</f>
        <v>Gevelsberg</v>
      </c>
      <c r="D80" s="12" t="str">
        <f>VLOOKUP(A80,Grundliste!$C79:$L245,6)</f>
        <v>NRW</v>
      </c>
      <c r="E80" s="12" t="str">
        <f>VLOOKUP(A80,Grundliste!$C79:$L245,7)</f>
        <v xml:space="preserve">B7 </v>
      </c>
      <c r="F80" s="12"/>
      <c r="G80" s="12" t="str">
        <f>VLOOKUP(A80,Grundliste!$C79:$L245,10)</f>
        <v>x</v>
      </c>
      <c r="H80" s="12" t="str">
        <f>Grundliste!E80</f>
        <v>Vollsperrung</v>
      </c>
      <c r="I80" t="str">
        <f>CONCATENATE(A80,",",B80,",",C80,",",D80,",",E80,",",F80)</f>
        <v>790, ,Gevelsberg,NRW,B7 ,</v>
      </c>
      <c r="J80" t="str">
        <f>CONCATENATE("Streckensperrung: ",D80," ",C80," ",F80," ",E80," ",B80," ",TEXT(A80,"""#""00000"))</f>
        <v>Streckensperrung: NRW Gevelsberg  B7    #00790</v>
      </c>
      <c r="K80" t="str">
        <f>CONCATENATE("Streckensperrung: ",D80," ",C80," ",F80," ",E80," ",B80," - ",H80)</f>
        <v>Streckensperrung: NRW Gevelsberg  B7    - Vollsperrung</v>
      </c>
      <c r="L80" t="str">
        <f>CONCATENATE("Hier findest Du die Informationen zur Streckensperrung: ",D80," ",C80," ",F80," ",E80," ",B80," - ",H80)</f>
        <v>Hier findest Du die Informationen zur Streckensperrung: NRW Gevelsberg  B7    - Vollsperrung</v>
      </c>
      <c r="M80" t="str">
        <f>CONCATENATE(TEXT(A80,"""ID""00000"),"-",D80,"-",C80,"-",F80,"-",E80,"-",B80)</f>
        <v xml:space="preserve">ID00790-NRW-Gevelsberg--B7 - </v>
      </c>
      <c r="N80" t="str">
        <f>SUBSTITUTE(SUBSTITUTE(SUBSTITUTE(SUBSTITUTE(SUBSTITUTE(SUBSTITUTE(LOWER(TRIM(M80)),"ä","ae"),"ö","oe"),"ü","ue"),"ß","ss"),"--","-")," ","_")</f>
        <v>id00790-nrw-gevelsberg-b7_-</v>
      </c>
    </row>
    <row r="81" spans="1:14" x14ac:dyDescent="0.25">
      <c r="A81" s="61">
        <f>Grundliste!C81</f>
        <v>800</v>
      </c>
      <c r="B81" s="12" t="s">
        <v>395</v>
      </c>
      <c r="C81" s="12" t="str">
        <f>VLOOKUP(A81,Grundliste!$C80:$L246,5)</f>
        <v>Hagen/Volemtal</v>
      </c>
      <c r="D81" s="12" t="str">
        <f>VLOOKUP(A81,Grundliste!$C80:$L246,6)</f>
        <v>NRW</v>
      </c>
      <c r="E81" s="12" t="str">
        <f>VLOOKUP(A81,Grundliste!$C80:$L246,7)</f>
        <v>L 701</v>
      </c>
      <c r="F81" s="12" t="str">
        <f>VLOOKUP(A81,Grundliste!$C80:$L246,8)</f>
        <v>Osemundstraße
Prioreier Straße</v>
      </c>
      <c r="G81" s="12" t="str">
        <f>VLOOKUP(A81,Grundliste!$C80:$L246,10)</f>
        <v>x</v>
      </c>
      <c r="H81" s="12" t="str">
        <f>Grundliste!E81</f>
        <v>Vollsperrung</v>
      </c>
      <c r="I81" t="str">
        <f>CONCATENATE(A81,",",B81,",",C81,",",D81,",",E81,",",F81)</f>
        <v>800, ,Hagen/Volemtal,NRW,L 701,Osemundstraße
Prioreier Straße</v>
      </c>
      <c r="J81" t="str">
        <f>CONCATENATE("Streckensperrung: ",D81," ",C81," ",F81," ",E81," ",B81," ",TEXT(A81,"""#""00000"))</f>
        <v>Streckensperrung: NRW Hagen/Volemtal Osemundstraße
Prioreier Straße L 701   #00800</v>
      </c>
      <c r="K81" t="str">
        <f>CONCATENATE("Streckensperrung: ",D81," ",C81," ",F81," ",E81," ",B81," - ",H81)</f>
        <v>Streckensperrung: NRW Hagen/Volemtal Osemundstraße
Prioreier Straße L 701   - Vollsperrung</v>
      </c>
      <c r="L81" t="str">
        <f>CONCATENATE("Hier findest Du die Informationen zur Streckensperrung: ",D81," ",C81," ",F81," ",E81," ",B81," - ",H81)</f>
        <v>Hier findest Du die Informationen zur Streckensperrung: NRW Hagen/Volemtal Osemundstraße
Prioreier Straße L 701   - Vollsperrung</v>
      </c>
      <c r="M81" t="str">
        <f>CONCATENATE(TEXT(A81,"""ID""00000"),"-",D81,"-",C81,"-",F81,"-",E81,"-",B81)</f>
        <v xml:space="preserve">ID00800-NRW-Hagen/Volemtal-Osemundstraße
Prioreier Straße-L 701- </v>
      </c>
      <c r="N81" t="str">
        <f>SUBSTITUTE(SUBSTITUTE(SUBSTITUTE(SUBSTITUTE(SUBSTITUTE(SUBSTITUTE(LOWER(TRIM(M81)),"ä","ae"),"ö","oe"),"ü","ue"),"ß","ss"),"--","-")," ","_")</f>
        <v>id00800-nrw-hagen/volemtal-osemundstrasse
prioreier_strasse-l_701-</v>
      </c>
    </row>
    <row r="82" spans="1:14" hidden="1" x14ac:dyDescent="0.25">
      <c r="A82" s="61">
        <f>Grundliste!C82</f>
        <v>810</v>
      </c>
      <c r="B82" s="12">
        <f>VLOOKUP(A82,Grundliste!$C81:$L247,4)</f>
        <v>0</v>
      </c>
      <c r="C82" s="12" t="str">
        <f>VLOOKUP(A82,Grundliste!$C81:$L247,5)</f>
        <v>Letmate</v>
      </c>
      <c r="D82" s="12">
        <f>VLOOKUP(A82,Grundliste!$C81:$L247,6)</f>
        <v>0</v>
      </c>
      <c r="E82" s="12">
        <f>VLOOKUP(A82,Grundliste!$C81:$L247,7)</f>
        <v>0</v>
      </c>
      <c r="F82" s="12">
        <f>VLOOKUP(A82,Grundliste!$C81:$L247,8)</f>
        <v>0</v>
      </c>
      <c r="G82" s="12">
        <f>VLOOKUP(A82,Grundliste!$C81:$L247,10)</f>
        <v>0</v>
      </c>
      <c r="H82" s="12"/>
    </row>
    <row r="83" spans="1:14" x14ac:dyDescent="0.25">
      <c r="A83" s="61">
        <f>Grundliste!C83</f>
        <v>820</v>
      </c>
      <c r="B83" s="12" t="str">
        <f>VLOOKUP(A83,Grundliste!$C82:$L248,4)</f>
        <v>Nordhelle</v>
      </c>
      <c r="C83" s="12" t="str">
        <f>VLOOKUP(A83,Grundliste!$C82:$L248,5)</f>
        <v>Herscheid</v>
      </c>
      <c r="D83" s="12" t="str">
        <f>VLOOKUP(A83,Grundliste!$C82:$L248,6)</f>
        <v>NRW</v>
      </c>
      <c r="E83" s="12" t="str">
        <f>VLOOKUP(A83,Grundliste!$C82:$L248,7)</f>
        <v>L 707</v>
      </c>
      <c r="F83" s="12" t="str">
        <f>VLOOKUP(A83,Grundliste!$C82:$L248,8)</f>
        <v>Ebbestrasse</v>
      </c>
      <c r="G83" s="12" t="str">
        <f>VLOOKUP(A83,Grundliste!$C82:$L248,10)</f>
        <v>x</v>
      </c>
      <c r="H83" s="12" t="str">
        <f>Grundliste!E83</f>
        <v>Vollsperrung aufgehoben</v>
      </c>
      <c r="I83" t="str">
        <f>CONCATENATE(A83,",",B83,",",C83,",",D83,",",E83,",",F83)</f>
        <v>820,Nordhelle,Herscheid,NRW,L 707,Ebbestrasse</v>
      </c>
      <c r="J83" t="str">
        <f>CONCATENATE("Streckensperrung: ",D83," ",C83," ",F83," ",E83," ",B83," ",TEXT(A83,"""#""00000"))</f>
        <v>Streckensperrung: NRW Herscheid Ebbestrasse L 707 Nordhelle #00820</v>
      </c>
      <c r="K83" t="str">
        <f>CONCATENATE("Streckensperrung: ",D83," ",C83," ",F83," ",E83," ",B83," - ",H83)</f>
        <v>Streckensperrung: NRW Herscheid Ebbestrasse L 707 Nordhelle - Vollsperrung aufgehoben</v>
      </c>
      <c r="L83" t="str">
        <f>CONCATENATE("Hier findest Du die Informationen zur Streckensperrung: ",D83," ",C83," ",F83," ",E83," ",B83," - ",H83)</f>
        <v>Hier findest Du die Informationen zur Streckensperrung: NRW Herscheid Ebbestrasse L 707 Nordhelle - Vollsperrung aufgehoben</v>
      </c>
      <c r="M83" t="str">
        <f>CONCATENATE(TEXT(A83,"""ID""00000"),"-",D83,"-",C83,"-",F83,"-",E83,"-",B83)</f>
        <v>ID00820-NRW-Herscheid-Ebbestrasse-L 707-Nordhelle</v>
      </c>
      <c r="N83" t="str">
        <f>SUBSTITUTE(SUBSTITUTE(SUBSTITUTE(SUBSTITUTE(SUBSTITUTE(SUBSTITUTE(LOWER(TRIM(M83)),"ä","ae"),"ö","oe"),"ü","ue"),"ß","ss"),"--","-")," ","_")</f>
        <v>id00820-nrw-herscheid-ebbestrasse-l_707-nordhelle</v>
      </c>
    </row>
    <row r="84" spans="1:14" hidden="1" x14ac:dyDescent="0.25">
      <c r="A84" s="61">
        <f>Grundliste!C84</f>
        <v>830</v>
      </c>
      <c r="B84" s="12">
        <f>VLOOKUP(A84,Grundliste!$C83:$L249,4)</f>
        <v>0</v>
      </c>
      <c r="C84" s="12" t="str">
        <f>VLOOKUP(A84,Grundliste!$C83:$L249,5)</f>
        <v>Werne/Lippe</v>
      </c>
      <c r="D84" s="12">
        <f>VLOOKUP(A84,Grundliste!$C83:$L249,6)</f>
        <v>0</v>
      </c>
      <c r="E84" s="12">
        <f>VLOOKUP(A84,Grundliste!$C83:$L249,7)</f>
        <v>0</v>
      </c>
      <c r="F84" s="12">
        <f>VLOOKUP(A84,Grundliste!$C83:$L249,8)</f>
        <v>0</v>
      </c>
      <c r="G84" s="12">
        <f>VLOOKUP(A84,Grundliste!$C83:$L249,10)</f>
        <v>0</v>
      </c>
      <c r="H84" s="12"/>
    </row>
    <row r="85" spans="1:14" hidden="1" x14ac:dyDescent="0.25">
      <c r="A85" s="61">
        <f>Grundliste!C85</f>
        <v>840</v>
      </c>
      <c r="B85" s="12">
        <f>VLOOKUP(A85,Grundliste!$C84:$L250,4)</f>
        <v>0</v>
      </c>
      <c r="C85" s="12" t="str">
        <f>VLOOKUP(A85,Grundliste!$C84:$L250,5)</f>
        <v>Bad Sassendorf</v>
      </c>
      <c r="D85" s="12">
        <f>VLOOKUP(A85,Grundliste!$C84:$L250,6)</f>
        <v>0</v>
      </c>
      <c r="E85" s="12">
        <f>VLOOKUP(A85,Grundliste!$C84:$L250,7)</f>
        <v>0</v>
      </c>
      <c r="F85" s="12">
        <f>VLOOKUP(A85,Grundliste!$C84:$L250,8)</f>
        <v>0</v>
      </c>
      <c r="G85" s="12">
        <f>VLOOKUP(A85,Grundliste!$C84:$L250,10)</f>
        <v>0</v>
      </c>
      <c r="H85" s="12"/>
    </row>
    <row r="86" spans="1:14" x14ac:dyDescent="0.25">
      <c r="A86" s="61">
        <f>Grundliste!C86</f>
        <v>850</v>
      </c>
      <c r="B86" s="12" t="str">
        <f>VLOOKUP(A86,Grundliste!$C85:$L251,4)</f>
        <v>Ochsenkopf</v>
      </c>
      <c r="C86" s="12" t="str">
        <f>VLOOKUP(A86,Grundliste!$C85:$L251,5)</f>
        <v>Arnsberg</v>
      </c>
      <c r="D86" s="12" t="str">
        <f>VLOOKUP(A86,Grundliste!$C85:$L251,6)</f>
        <v>NRW</v>
      </c>
      <c r="E86" s="12" t="str">
        <f>VLOOKUP(A86,Grundliste!$C85:$L251,7)</f>
        <v>L 685</v>
      </c>
      <c r="F86" s="12" t="str">
        <f>VLOOKUP(A86,Grundliste!$C85:$L251,8)</f>
        <v>Sunderner Str.
In der Flamke</v>
      </c>
      <c r="G86" s="12" t="str">
        <f>VLOOKUP(A86,Grundliste!$C85:$L251,10)</f>
        <v>x</v>
      </c>
      <c r="H86" s="12" t="str">
        <f>Grundliste!E86</f>
        <v>Wochenend und Feiertagssperrung</v>
      </c>
      <c r="I86" t="str">
        <f>CONCATENATE(A86,",",B86,",",C86,",",D86,",",E86,",",F86)</f>
        <v>850,Ochsenkopf,Arnsberg,NRW,L 685,Sunderner Str.
In der Flamke</v>
      </c>
      <c r="J86" t="str">
        <f>CONCATENATE("Streckensperrung: ",D86," ",C86," ",F86," ",E86," ",B86," ",TEXT(A86,"""#""00000"))</f>
        <v>Streckensperrung: NRW Arnsberg Sunderner Str.
In der Flamke L 685 Ochsenkopf #00850</v>
      </c>
      <c r="K86" t="str">
        <f>CONCATENATE("Streckensperrung: ",D86," ",C86," ",F86," ",E86," ",B86," - ",H86)</f>
        <v>Streckensperrung: NRW Arnsberg Sunderner Str.
In der Flamke L 685 Ochsenkopf - Wochenend und Feiertagssperrung</v>
      </c>
      <c r="L86" t="str">
        <f>CONCATENATE("Hier findest Du die Informationen zur Streckensperrung: ",D86," ",C86," ",F86," ",E86," ",B86," - ",H86)</f>
        <v>Hier findest Du die Informationen zur Streckensperrung: NRW Arnsberg Sunderner Str.
In der Flamke L 685 Ochsenkopf - Wochenend und Feiertagssperrung</v>
      </c>
      <c r="M86" t="str">
        <f>CONCATENATE(TEXT(A86,"""ID""00000"),"-",D86,"-",C86,"-",F86,"-",E86,"-",B86)</f>
        <v>ID00850-NRW-Arnsberg-Sunderner Str.
In der Flamke-L 685-Ochsenkopf</v>
      </c>
      <c r="N86" t="str">
        <f>SUBSTITUTE(SUBSTITUTE(SUBSTITUTE(SUBSTITUTE(SUBSTITUTE(SUBSTITUTE(LOWER(TRIM(M86)),"ä","ae"),"ö","oe"),"ü","ue"),"ß","ss"),"--","-")," ","_")</f>
        <v>id00850-nrw-arnsberg-sunderner_str.
in_der_flamke-l_685-ochsenkopf</v>
      </c>
    </row>
    <row r="87" spans="1:14" hidden="1" x14ac:dyDescent="0.25">
      <c r="A87" s="61">
        <f>Grundliste!C87</f>
        <v>860</v>
      </c>
      <c r="B87" s="12">
        <f>VLOOKUP(A87,Grundliste!$C86:$L252,4)</f>
        <v>0</v>
      </c>
      <c r="C87" s="12" t="str">
        <f>VLOOKUP(A87,Grundliste!$C86:$L252,5)</f>
        <v>Sundern</v>
      </c>
      <c r="D87" s="12">
        <f>VLOOKUP(A87,Grundliste!$C86:$L252,6)</f>
        <v>0</v>
      </c>
      <c r="E87" s="12">
        <f>VLOOKUP(A87,Grundliste!$C86:$L252,7)</f>
        <v>0</v>
      </c>
      <c r="F87" s="12">
        <f>VLOOKUP(A87,Grundliste!$C86:$L252,8)</f>
        <v>0</v>
      </c>
      <c r="G87" s="12">
        <f>VLOOKUP(A87,Grundliste!$C86:$L252,10)</f>
        <v>0</v>
      </c>
      <c r="H87" s="12" t="str">
        <f>Grundliste!E87</f>
        <v>Wochenend und Feiertagssperrung</v>
      </c>
      <c r="I87" t="str">
        <f t="shared" ref="I87:I93" si="0">CONCATENATE(A87,",",B87,",",C87,",",D87,",",E87,",",F87)</f>
        <v>860,0,Sundern,0,0,0</v>
      </c>
      <c r="J87" t="str">
        <f t="shared" ref="J87:J93" si="1">CONCATENATE("Streckensperrung: ",D87," ",C87," ",F87," ",E87," ",B87," ",TEXT(A87,"""#""00000"))</f>
        <v>Streckensperrung: 0 Sundern 0 0 0 #00860</v>
      </c>
      <c r="K87" t="str">
        <f t="shared" ref="K87:K93" si="2">CONCATENATE("Streckensperrung: ",D87," ",C87," ",F87," ",E87," ",B87," - ",H87)</f>
        <v>Streckensperrung: 0 Sundern 0 0 0 - Wochenend und Feiertagssperrung</v>
      </c>
      <c r="L87" t="str">
        <f t="shared" ref="L87:L93" si="3">CONCATENATE("Hier findest Du die Informationen zur Streckensperrung: ",D87," ",C87," ",F87," ",E87," ",B87," - ",H87)</f>
        <v>Hier findest Du die Informationen zur Streckensperrung: 0 Sundern 0 0 0 - Wochenend und Feiertagssperrung</v>
      </c>
      <c r="M87" t="str">
        <f t="shared" ref="M87:M93" si="4">CONCATENATE(TEXT(A87,"""ID""00000"),"-",D87,"-",C87,"-",F87,"-",E87,"-",B87)</f>
        <v>ID00860-0-Sundern-0-0-0</v>
      </c>
      <c r="N87" t="str">
        <f t="shared" ref="N87:N93" si="5">SUBSTITUTE(SUBSTITUTE(SUBSTITUTE(SUBSTITUTE(SUBSTITUTE(SUBSTITUTE(LOWER(TRIM(M87)),"ä","ae"),"ö","oe"),"ü","ue"),"ß","ss"),"--","-")," ","_")</f>
        <v>id00860-0-sundern-0-0-0</v>
      </c>
    </row>
    <row r="88" spans="1:14" hidden="1" x14ac:dyDescent="0.25">
      <c r="A88" s="61">
        <f>Grundliste!C88</f>
        <v>870</v>
      </c>
      <c r="B88" s="12">
        <f>VLOOKUP(A88,Grundliste!$C87:$L253,4)</f>
        <v>0</v>
      </c>
      <c r="C88" s="12" t="str">
        <f>VLOOKUP(A88,Grundliste!$C87:$L253,5)</f>
        <v>Meschede</v>
      </c>
      <c r="D88" s="12">
        <f>VLOOKUP(A88,Grundliste!$C87:$L253,6)</f>
        <v>0</v>
      </c>
      <c r="E88" s="12">
        <f>VLOOKUP(A88,Grundliste!$C87:$L253,7)</f>
        <v>0</v>
      </c>
      <c r="F88" s="12">
        <f>VLOOKUP(A88,Grundliste!$C87:$L253,8)</f>
        <v>0</v>
      </c>
      <c r="G88" s="12">
        <f>VLOOKUP(A88,Grundliste!$C87:$L253,10)</f>
        <v>0</v>
      </c>
      <c r="H88" s="12" t="str">
        <f>Grundliste!E88</f>
        <v>Wochenend und Feiertagssperrung</v>
      </c>
      <c r="I88" t="str">
        <f t="shared" si="0"/>
        <v>870,0,Meschede,0,0,0</v>
      </c>
      <c r="J88" t="str">
        <f t="shared" si="1"/>
        <v>Streckensperrung: 0 Meschede 0 0 0 #00870</v>
      </c>
      <c r="K88" t="str">
        <f t="shared" si="2"/>
        <v>Streckensperrung: 0 Meschede 0 0 0 - Wochenend und Feiertagssperrung</v>
      </c>
      <c r="L88" t="str">
        <f t="shared" si="3"/>
        <v>Hier findest Du die Informationen zur Streckensperrung: 0 Meschede 0 0 0 - Wochenend und Feiertagssperrung</v>
      </c>
      <c r="M88" t="str">
        <f t="shared" si="4"/>
        <v>ID00870-0-Meschede-0-0-0</v>
      </c>
      <c r="N88" t="str">
        <f t="shared" si="5"/>
        <v>id00870-0-meschede-0-0-0</v>
      </c>
    </row>
    <row r="89" spans="1:14" hidden="1" x14ac:dyDescent="0.25">
      <c r="A89" s="61">
        <f>Grundliste!C89</f>
        <v>880</v>
      </c>
      <c r="B89" s="12">
        <f>VLOOKUP(A89,Grundliste!$C88:$L254,4)</f>
        <v>0</v>
      </c>
      <c r="C89" s="12" t="str">
        <f>VLOOKUP(A89,Grundliste!$C88:$L254,5)</f>
        <v>Bad Nauheim</v>
      </c>
      <c r="D89" s="12">
        <f>VLOOKUP(A89,Grundliste!$C88:$L254,6)</f>
        <v>0</v>
      </c>
      <c r="E89" s="12">
        <f>VLOOKUP(A89,Grundliste!$C88:$L254,7)</f>
        <v>0</v>
      </c>
      <c r="F89" s="12">
        <f>VLOOKUP(A89,Grundliste!$C88:$L254,8)</f>
        <v>0</v>
      </c>
      <c r="G89" s="12">
        <f>VLOOKUP(A89,Grundliste!$C88:$L254,10)</f>
        <v>0</v>
      </c>
      <c r="H89" s="12" t="str">
        <f>Grundliste!E89</f>
        <v>Nachtfahrverbot</v>
      </c>
      <c r="I89" t="str">
        <f t="shared" si="0"/>
        <v>880,0,Bad Nauheim,0,0,0</v>
      </c>
      <c r="J89" t="str">
        <f t="shared" si="1"/>
        <v>Streckensperrung: 0 Bad Nauheim 0 0 0 #00880</v>
      </c>
      <c r="K89" t="str">
        <f t="shared" si="2"/>
        <v>Streckensperrung: 0 Bad Nauheim 0 0 0 - Nachtfahrverbot</v>
      </c>
      <c r="L89" t="str">
        <f t="shared" si="3"/>
        <v>Hier findest Du die Informationen zur Streckensperrung: 0 Bad Nauheim 0 0 0 - Nachtfahrverbot</v>
      </c>
      <c r="M89" t="str">
        <f t="shared" si="4"/>
        <v>ID00880-0-Bad Nauheim-0-0-0</v>
      </c>
      <c r="N89" t="str">
        <f t="shared" si="5"/>
        <v>id00880-0-bad_nauheim-0-0-0</v>
      </c>
    </row>
    <row r="90" spans="1:14" hidden="1" x14ac:dyDescent="0.25">
      <c r="A90" s="61">
        <f>Grundliste!C90</f>
        <v>890</v>
      </c>
      <c r="B90" s="12">
        <f>VLOOKUP(A90,Grundliste!$C89:$L255,4)</f>
        <v>0</v>
      </c>
      <c r="C90" s="12">
        <f>VLOOKUP(A90,Grundliste!$C89:$L255,5)</f>
        <v>0</v>
      </c>
      <c r="D90" s="12">
        <f>VLOOKUP(A90,Grundliste!$C89:$L255,6)</f>
        <v>0</v>
      </c>
      <c r="E90" s="12">
        <f>VLOOKUP(A90,Grundliste!$C89:$L255,7)</f>
        <v>0</v>
      </c>
      <c r="F90" s="12">
        <f>VLOOKUP(A90,Grundliste!$C89:$L255,8)</f>
        <v>0</v>
      </c>
      <c r="G90" s="12">
        <f>VLOOKUP(A90,Grundliste!$C89:$L255,10)</f>
        <v>0</v>
      </c>
      <c r="H90" s="12" t="str">
        <f>Grundliste!E90</f>
        <v>Vollsperrung</v>
      </c>
      <c r="I90" t="str">
        <f t="shared" si="0"/>
        <v>890,0,0,0,0,0</v>
      </c>
      <c r="J90" t="str">
        <f t="shared" si="1"/>
        <v>Streckensperrung: 0 0 0 0 0 #00890</v>
      </c>
      <c r="K90" t="str">
        <f t="shared" si="2"/>
        <v>Streckensperrung: 0 0 0 0 0 - Vollsperrung</v>
      </c>
      <c r="L90" t="str">
        <f t="shared" si="3"/>
        <v>Hier findest Du die Informationen zur Streckensperrung: 0 0 0 0 0 - Vollsperrung</v>
      </c>
      <c r="M90" t="str">
        <f t="shared" si="4"/>
        <v>ID00890-0-0-0-0-0</v>
      </c>
      <c r="N90" t="str">
        <f t="shared" si="5"/>
        <v>id00890-0-0-0-0-0</v>
      </c>
    </row>
    <row r="91" spans="1:14" hidden="1" x14ac:dyDescent="0.25">
      <c r="A91" s="61">
        <f>Grundliste!C91</f>
        <v>900</v>
      </c>
      <c r="B91" s="12">
        <f>VLOOKUP(A91,Grundliste!$C90:$L256,4)</f>
        <v>0</v>
      </c>
      <c r="C91" s="12" t="str">
        <f>VLOOKUP(A91,Grundliste!$C90:$L256,5)</f>
        <v>Gemeinde Schmitten</v>
      </c>
      <c r="D91" s="12">
        <f>VLOOKUP(A91,Grundliste!$C90:$L256,6)</f>
        <v>0</v>
      </c>
      <c r="E91" s="12">
        <f>VLOOKUP(A91,Grundliste!$C90:$L256,7)</f>
        <v>0</v>
      </c>
      <c r="F91" s="12">
        <f>VLOOKUP(A91,Grundliste!$C90:$L256,8)</f>
        <v>0</v>
      </c>
      <c r="G91" s="12">
        <f>VLOOKUP(A91,Grundliste!$C90:$L256,10)</f>
        <v>0</v>
      </c>
      <c r="H91" s="12" t="str">
        <f>Grundliste!E91</f>
        <v>Nachtfahrverbot</v>
      </c>
      <c r="I91" t="str">
        <f t="shared" si="0"/>
        <v>900,0,Gemeinde Schmitten,0,0,0</v>
      </c>
      <c r="J91" t="str">
        <f t="shared" si="1"/>
        <v>Streckensperrung: 0 Gemeinde Schmitten 0 0 0 #00900</v>
      </c>
      <c r="K91" t="str">
        <f t="shared" si="2"/>
        <v>Streckensperrung: 0 Gemeinde Schmitten 0 0 0 - Nachtfahrverbot</v>
      </c>
      <c r="L91" t="str">
        <f t="shared" si="3"/>
        <v>Hier findest Du die Informationen zur Streckensperrung: 0 Gemeinde Schmitten 0 0 0 - Nachtfahrverbot</v>
      </c>
      <c r="M91" t="str">
        <f t="shared" si="4"/>
        <v>ID00900-0-Gemeinde Schmitten-0-0-0</v>
      </c>
      <c r="N91" t="str">
        <f t="shared" si="5"/>
        <v>id00900-0-gemeinde_schmitten-0-0-0</v>
      </c>
    </row>
    <row r="92" spans="1:14" x14ac:dyDescent="0.25">
      <c r="A92" s="61">
        <f>Grundliste!C92</f>
        <v>902</v>
      </c>
      <c r="B92" s="12" t="str">
        <f>VLOOKUP(A92,Grundliste!$C91:$L257,4)</f>
        <v>Feldberggebiet</v>
      </c>
      <c r="C92" s="12" t="str">
        <f>VLOOKUP(A92,Grundliste!$C91:$L257,5)</f>
        <v>Gemeinde Schmitten</v>
      </c>
      <c r="D92" s="12" t="str">
        <f>VLOOKUP(A92,Grundliste!$C91:$L257,6)</f>
        <v>Hessen</v>
      </c>
      <c r="E92" s="12" t="str">
        <f>VLOOKUP(A92,Grundliste!$C91:$L257,7)</f>
        <v>L3004, L3024, L3276</v>
      </c>
      <c r="F92" s="12" t="str">
        <f>VLOOKUP(A92,Grundliste!$C91:$L257,8)</f>
        <v>Feldberggebiet</v>
      </c>
      <c r="G92" s="12" t="str">
        <f>VLOOKUP(A92,Grundliste!$C91:$L257,10)</f>
        <v>x</v>
      </c>
      <c r="H92" s="12" t="str">
        <f>Grundliste!E92</f>
        <v>Vollsperrung</v>
      </c>
      <c r="I92" t="str">
        <f t="shared" si="0"/>
        <v>902,Feldberggebiet,Gemeinde Schmitten,Hessen,L3004, L3024, L3276,Feldberggebiet</v>
      </c>
      <c r="J92" t="str">
        <f t="shared" si="1"/>
        <v>Streckensperrung: Hessen Gemeinde Schmitten Feldberggebiet L3004, L3024, L3276 Feldberggebiet #00902</v>
      </c>
      <c r="K92" t="str">
        <f t="shared" si="2"/>
        <v>Streckensperrung: Hessen Gemeinde Schmitten Feldberggebiet L3004, L3024, L3276 Feldberggebiet - Vollsperrung</v>
      </c>
      <c r="L92" t="str">
        <f t="shared" si="3"/>
        <v>Hier findest Du die Informationen zur Streckensperrung: Hessen Gemeinde Schmitten Feldberggebiet L3004, L3024, L3276 Feldberggebiet - Vollsperrung</v>
      </c>
      <c r="M92" t="str">
        <f t="shared" si="4"/>
        <v>ID00902-Hessen-Gemeinde Schmitten-Feldberggebiet-L3004, L3024, L3276-Feldberggebiet</v>
      </c>
      <c r="N92" t="str">
        <f t="shared" si="5"/>
        <v>id00902-hessen-gemeinde_schmitten-feldberggebiet-l3004,_l3024,_l3276-feldberggebiet</v>
      </c>
    </row>
    <row r="93" spans="1:14" hidden="1" x14ac:dyDescent="0.25">
      <c r="A93" s="61">
        <f>Grundliste!C93</f>
        <v>910</v>
      </c>
      <c r="B93" s="12">
        <f>VLOOKUP(A93,Grundliste!$C91:$L257,4)</f>
        <v>0</v>
      </c>
      <c r="C93" s="12" t="str">
        <f>VLOOKUP(A93,Grundliste!$C91:$L257,5)</f>
        <v>Kefenrod/Hitzkirchen</v>
      </c>
      <c r="D93" s="12">
        <f>VLOOKUP(A93,Grundliste!$C91:$L257,6)</f>
        <v>0</v>
      </c>
      <c r="E93" s="12">
        <f>VLOOKUP(A93,Grundliste!$C91:$L257,7)</f>
        <v>0</v>
      </c>
      <c r="F93" s="12">
        <f>VLOOKUP(A93,Grundliste!$C91:$L257,8)</f>
        <v>0</v>
      </c>
      <c r="G93" s="12">
        <f>VLOOKUP(A93,Grundliste!$C91:$L257,10)</f>
        <v>0</v>
      </c>
      <c r="H93" s="12" t="str">
        <f>Grundliste!E93</f>
        <v>Vollsperrung</v>
      </c>
      <c r="I93" t="str">
        <f t="shared" si="0"/>
        <v>910,0,Kefenrod/Hitzkirchen,0,0,0</v>
      </c>
      <c r="J93" t="str">
        <f t="shared" si="1"/>
        <v>Streckensperrung: 0 Kefenrod/Hitzkirchen 0 0 0 #00910</v>
      </c>
      <c r="K93" t="str">
        <f t="shared" si="2"/>
        <v>Streckensperrung: 0 Kefenrod/Hitzkirchen 0 0 0 - Vollsperrung</v>
      </c>
      <c r="L93" t="str">
        <f t="shared" si="3"/>
        <v>Hier findest Du die Informationen zur Streckensperrung: 0 Kefenrod/Hitzkirchen 0 0 0 - Vollsperrung</v>
      </c>
      <c r="M93" t="str">
        <f t="shared" si="4"/>
        <v>ID00910-0-Kefenrod/Hitzkirchen-0-0-0</v>
      </c>
      <c r="N93" t="str">
        <f t="shared" si="5"/>
        <v>id00910-0-kefenrod/hitzkirchen-0-0-0</v>
      </c>
    </row>
    <row r="94" spans="1:14" x14ac:dyDescent="0.25">
      <c r="A94" s="61">
        <f>Grundliste!C94</f>
        <v>920</v>
      </c>
      <c r="B94" s="12" t="str">
        <f>VLOOKUP(A94,Grundliste!$C93:$L258,4)</f>
        <v>Kreidacher Höhe</v>
      </c>
      <c r="C94" s="12" t="str">
        <f>VLOOKUP(A94,Grundliste!$C93:$L258,5)</f>
        <v>Zotzenbach</v>
      </c>
      <c r="D94" s="12" t="str">
        <f>VLOOKUP(A94,Grundliste!$C93:$L258,6)</f>
        <v>Hessen</v>
      </c>
      <c r="E94" s="12" t="str">
        <f>VLOOKUP(A94,Grundliste!$C93:$L258,7)</f>
        <v>L 3409</v>
      </c>
      <c r="F94" s="12" t="str">
        <f>VLOOKUP(A94,Grundliste!$C93:$L258,8)</f>
        <v>Stallenkandel</v>
      </c>
      <c r="G94" s="12" t="str">
        <f>VLOOKUP(A94,Grundliste!$C93:$L258,10)</f>
        <v>x</v>
      </c>
      <c r="H94" s="12" t="str">
        <f>Grundliste!E94</f>
        <v>Wochenend und Feiertagssperrung</v>
      </c>
      <c r="I94" t="str">
        <f>CONCATENATE(A94,",",B94,",",C94,",",D94,",",E94,",",F94)</f>
        <v>920,Kreidacher Höhe,Zotzenbach,Hessen,L 3409,Stallenkandel</v>
      </c>
      <c r="J94" t="str">
        <f>CONCATENATE("Streckensperrung: ",D94," ",C94," ",F94," ",E94," ",B94," ",TEXT(A94,"""#""00000"))</f>
        <v>Streckensperrung: Hessen Zotzenbach Stallenkandel L 3409 Kreidacher Höhe #00920</v>
      </c>
      <c r="K94" t="str">
        <f>CONCATENATE("Streckensperrung: ",D94," ",C94," ",F94," ",E94," ",B94," - ",H94)</f>
        <v>Streckensperrung: Hessen Zotzenbach Stallenkandel L 3409 Kreidacher Höhe - Wochenend und Feiertagssperrung</v>
      </c>
      <c r="L94" t="str">
        <f>CONCATENATE("Hier findest Du die Informationen zur Streckensperrung: ",D94," ",C94," ",F94," ",E94," ",B94," - ",H94)</f>
        <v>Hier findest Du die Informationen zur Streckensperrung: Hessen Zotzenbach Stallenkandel L 3409 Kreidacher Höhe - Wochenend und Feiertagssperrung</v>
      </c>
      <c r="M94" t="str">
        <f>CONCATENATE(TEXT(A94,"""ID""00000"),"-",D94,"-",C94,"-",F94,"-",E94,"-",B94)</f>
        <v>ID00920-Hessen-Zotzenbach-Stallenkandel-L 3409-Kreidacher Höhe</v>
      </c>
      <c r="N94" t="str">
        <f>SUBSTITUTE(SUBSTITUTE(SUBSTITUTE(SUBSTITUTE(SUBSTITUTE(SUBSTITUTE(LOWER(TRIM(M94)),"ä","ae"),"ö","oe"),"ü","ue"),"ß","ss"),"--","-")," ","_")</f>
        <v>id00920-hessen-zotzenbach-stallenkandel-l_3409-kreidacher_hoehe</v>
      </c>
    </row>
    <row r="95" spans="1:14" hidden="1" x14ac:dyDescent="0.25">
      <c r="A95" s="61">
        <f>Grundliste!C95</f>
        <v>930</v>
      </c>
      <c r="B95" s="12">
        <f>VLOOKUP(A95,Grundliste!$C94:$L259,4)</f>
        <v>0</v>
      </c>
      <c r="C95" s="12" t="str">
        <f>VLOOKUP(A95,Grundliste!$C94:$L259,5)</f>
        <v>Grasellenbach</v>
      </c>
      <c r="D95" s="12">
        <f>VLOOKUP(A95,Grundliste!$C94:$L259,6)</f>
        <v>0</v>
      </c>
      <c r="E95" s="12">
        <f>VLOOKUP(A95,Grundliste!$C94:$L259,7)</f>
        <v>0</v>
      </c>
      <c r="F95" s="12">
        <f>VLOOKUP(A95,Grundliste!$C94:$L259,8)</f>
        <v>0</v>
      </c>
      <c r="G95" s="12">
        <f>VLOOKUP(A95,Grundliste!$C94:$L259,10)</f>
        <v>0</v>
      </c>
      <c r="H95" s="12"/>
    </row>
    <row r="96" spans="1:14" x14ac:dyDescent="0.25">
      <c r="A96" s="61">
        <f>Grundliste!C96</f>
        <v>940</v>
      </c>
      <c r="B96" s="12" t="s">
        <v>395</v>
      </c>
      <c r="C96" s="12" t="str">
        <f>VLOOKUP(A96,Grundliste!$C95:$L260,5)</f>
        <v>Beerfelden- Oberzent</v>
      </c>
      <c r="D96" s="12" t="str">
        <f>VLOOKUP(A96,Grundliste!$C95:$L260,6)</f>
        <v>Hessen</v>
      </c>
      <c r="E96" s="12"/>
      <c r="F96" s="12"/>
      <c r="G96" s="12" t="str">
        <f>VLOOKUP(A96,Grundliste!$C95:$L260,10)</f>
        <v>x</v>
      </c>
      <c r="H96" s="12" t="str">
        <f>Grundliste!E96</f>
        <v>Wochenend und Feiertagssperrung</v>
      </c>
      <c r="I96" t="str">
        <f>CONCATENATE(A96,",",B96,",",C96,",",D96,",",E96,",",F96)</f>
        <v>940, ,Beerfelden- Oberzent,Hessen,,</v>
      </c>
      <c r="J96" t="str">
        <f>CONCATENATE("Streckensperrung: ",D96," ",C96," ",F96," ",E96," ",B96," ",TEXT(A96,"""#""00000"))</f>
        <v>Streckensperrung: Hessen Beerfelden- Oberzent     #00940</v>
      </c>
      <c r="K96" t="str">
        <f>CONCATENATE("Streckensperrung: ",D96," ",C96," ",F96," ",E96," ",B96," - ",H96)</f>
        <v>Streckensperrung: Hessen Beerfelden- Oberzent     - Wochenend und Feiertagssperrung</v>
      </c>
      <c r="L96" t="str">
        <f>CONCATENATE("Hier findest Du die Informationen zur Streckensperrung: ",D96," ",C96," ",F96," ",E96," ",B96," - ",H96)</f>
        <v>Hier findest Du die Informationen zur Streckensperrung: Hessen Beerfelden- Oberzent     - Wochenend und Feiertagssperrung</v>
      </c>
      <c r="M96" t="str">
        <f>CONCATENATE(TEXT(A96,"""ID""00000"),"-",D96,"-",C96,"-",F96,"-",E96,"-",B96)</f>
        <v xml:space="preserve">ID00940-Hessen-Beerfelden- Oberzent--- </v>
      </c>
      <c r="N96" t="str">
        <f>SUBSTITUTE(SUBSTITUTE(SUBSTITUTE(SUBSTITUTE(SUBSTITUTE(SUBSTITUTE(LOWER(TRIM(M96)),"ä","ae"),"ö","oe"),"ü","ue"),"ß","ss"),"--","-")," ","_")</f>
        <v>id00940-hessen-beerfelden-_oberzent--</v>
      </c>
    </row>
    <row r="97" spans="1:14" hidden="1" x14ac:dyDescent="0.25">
      <c r="A97" s="61">
        <f>Grundliste!C97</f>
        <v>950</v>
      </c>
      <c r="B97" s="12">
        <f>VLOOKUP(A97,Grundliste!$C96:$L261,4)</f>
        <v>0</v>
      </c>
      <c r="C97" s="12" t="str">
        <f>VLOOKUP(A97,Grundliste!$C96:$L261,5)</f>
        <v>Beerfelden</v>
      </c>
      <c r="D97" s="12">
        <f>VLOOKUP(A97,Grundliste!$C96:$L261,6)</f>
        <v>0</v>
      </c>
      <c r="E97" s="12">
        <f>VLOOKUP(A97,Grundliste!$C96:$L261,7)</f>
        <v>0</v>
      </c>
      <c r="F97" s="12">
        <f>VLOOKUP(A97,Grundliste!$C96:$L261,8)</f>
        <v>0</v>
      </c>
      <c r="G97" s="12">
        <f>VLOOKUP(A97,Grundliste!$C96:$L261,10)</f>
        <v>0</v>
      </c>
      <c r="H97" s="12"/>
    </row>
    <row r="98" spans="1:14" x14ac:dyDescent="0.25">
      <c r="A98" s="61">
        <f>Grundliste!C98</f>
        <v>960</v>
      </c>
      <c r="B98" s="12" t="str">
        <f>VLOOKUP(A98,Grundliste!$C97:$L262,4)</f>
        <v>Obersensbachtal</v>
      </c>
      <c r="C98" s="12" t="str">
        <f>VLOOKUP(A98,Grundliste!$C97:$L262,5)</f>
        <v>Sensbachtal</v>
      </c>
      <c r="D98" s="12" t="str">
        <f>VLOOKUP(A98,Grundliste!$C97:$L262,6)</f>
        <v>Hessen</v>
      </c>
      <c r="E98" s="12" t="str">
        <f>VLOOKUP(A98,Grundliste!$C97:$L262,7)</f>
        <v>L3120</v>
      </c>
      <c r="F98" s="12" t="str">
        <f>VLOOKUP(A98,Grundliste!$C97:$L262,8)</f>
        <v>Sennsbacher Str.</v>
      </c>
      <c r="G98" s="12" t="str">
        <f>VLOOKUP(A98,Grundliste!$C97:$L262,10)</f>
        <v>x</v>
      </c>
      <c r="H98" s="12" t="str">
        <f>Grundliste!E98</f>
        <v>Wochenend und Feiertagssperrung</v>
      </c>
      <c r="I98" t="str">
        <f>CONCATENATE(A98,",",B98,",",C98,",",D98,",",E98,",",F98)</f>
        <v>960,Obersensbachtal,Sensbachtal,Hessen,L3120,Sennsbacher Str.</v>
      </c>
      <c r="J98" t="str">
        <f>CONCATENATE("Streckensperrung: ",D98," ",C98," ",F98," ",E98," ",B98," ",TEXT(A98,"""#""00000"))</f>
        <v>Streckensperrung: Hessen Sensbachtal Sennsbacher Str. L3120 Obersensbachtal #00960</v>
      </c>
      <c r="K98" t="str">
        <f>CONCATENATE("Streckensperrung: ",D98," ",C98," ",F98," ",E98," ",B98," - ",H98)</f>
        <v>Streckensperrung: Hessen Sensbachtal Sennsbacher Str. L3120 Obersensbachtal - Wochenend und Feiertagssperrung</v>
      </c>
      <c r="L98" t="str">
        <f>CONCATENATE("Hier findest Du die Informationen zur Streckensperrung: ",D98," ",C98," ",F98," ",E98," ",B98," - ",H98)</f>
        <v>Hier findest Du die Informationen zur Streckensperrung: Hessen Sensbachtal Sennsbacher Str. L3120 Obersensbachtal - Wochenend und Feiertagssperrung</v>
      </c>
      <c r="M98" t="str">
        <f>CONCATENATE(TEXT(A98,"""ID""00000"),"-",D98,"-",C98,"-",F98,"-",E98,"-",B98)</f>
        <v>ID00960-Hessen-Sensbachtal-Sennsbacher Str.-L3120-Obersensbachtal</v>
      </c>
      <c r="N98" t="str">
        <f>SUBSTITUTE(SUBSTITUTE(SUBSTITUTE(SUBSTITUTE(SUBSTITUTE(SUBSTITUTE(LOWER(TRIM(M98)),"ä","ae"),"ö","oe"),"ü","ue"),"ß","ss"),"--","-")," ","_")</f>
        <v>id00960-hessen-sensbachtal-sennsbacher_str.-l3120-obersensbachtal</v>
      </c>
    </row>
    <row r="99" spans="1:14" hidden="1" x14ac:dyDescent="0.25">
      <c r="A99" s="61">
        <f>Grundliste!C99</f>
        <v>970</v>
      </c>
      <c r="B99" s="12">
        <f>VLOOKUP(A99,Grundliste!$C98:$L263,4)</f>
        <v>0</v>
      </c>
      <c r="C99" s="12" t="str">
        <f>VLOOKUP(A99,Grundliste!$C98:$L263,5)</f>
        <v>Wiesbaden</v>
      </c>
      <c r="D99" s="12">
        <f>VLOOKUP(A99,Grundliste!$C98:$L263,6)</f>
        <v>0</v>
      </c>
      <c r="E99" s="12">
        <f>VLOOKUP(A99,Grundliste!$C98:$L263,7)</f>
        <v>0</v>
      </c>
      <c r="F99" s="12">
        <f>VLOOKUP(A99,Grundliste!$C98:$L263,8)</f>
        <v>0</v>
      </c>
      <c r="G99" s="12">
        <f>VLOOKUP(A99,Grundliste!$C98:$L263,10)</f>
        <v>0</v>
      </c>
      <c r="H99" s="12"/>
    </row>
    <row r="100" spans="1:14" hidden="1" x14ac:dyDescent="0.25">
      <c r="A100" s="61">
        <f>Grundliste!C100</f>
        <v>980</v>
      </c>
      <c r="B100" s="12">
        <f>VLOOKUP(A100,Grundliste!$C99:$L264,4)</f>
        <v>0</v>
      </c>
      <c r="C100" s="12" t="str">
        <f>VLOOKUP(A100,Grundliste!$C99:$L264,5)</f>
        <v>Bad Schwalbach</v>
      </c>
      <c r="D100" s="12">
        <f>VLOOKUP(A100,Grundliste!$C99:$L264,6)</f>
        <v>0</v>
      </c>
      <c r="E100" s="12">
        <f>VLOOKUP(A100,Grundliste!$C99:$L264,7)</f>
        <v>0</v>
      </c>
      <c r="F100" s="12">
        <f>VLOOKUP(A100,Grundliste!$C99:$L264,8)</f>
        <v>0</v>
      </c>
      <c r="G100" s="12">
        <f>VLOOKUP(A100,Grundliste!$C99:$L264,10)</f>
        <v>0</v>
      </c>
      <c r="H100" s="12"/>
    </row>
    <row r="101" spans="1:14" hidden="1" x14ac:dyDescent="0.25">
      <c r="A101" s="61">
        <f>Grundliste!C101</f>
        <v>990</v>
      </c>
      <c r="B101" s="12">
        <f>VLOOKUP(A101,Grundliste!$C100:$L265,4)</f>
        <v>0</v>
      </c>
      <c r="C101" s="12" t="str">
        <f>VLOOKUP(A101,Grundliste!$C100:$L265,5)</f>
        <v>Hadamar</v>
      </c>
      <c r="D101" s="12">
        <f>VLOOKUP(A101,Grundliste!$C100:$L265,6)</f>
        <v>0</v>
      </c>
      <c r="E101" s="12">
        <f>VLOOKUP(A101,Grundliste!$C100:$L265,7)</f>
        <v>0</v>
      </c>
      <c r="F101" s="12">
        <f>VLOOKUP(A101,Grundliste!$C100:$L265,8)</f>
        <v>0</v>
      </c>
      <c r="G101" s="12">
        <f>VLOOKUP(A101,Grundliste!$C100:$L265,10)</f>
        <v>0</v>
      </c>
      <c r="H101" s="12"/>
    </row>
    <row r="102" spans="1:14" hidden="1" x14ac:dyDescent="0.25">
      <c r="A102" s="61">
        <f>Grundliste!C102</f>
        <v>1000</v>
      </c>
      <c r="B102" s="12">
        <f>VLOOKUP(A102,Grundliste!$C101:$L266,4)</f>
        <v>0</v>
      </c>
      <c r="C102" s="12" t="str">
        <f>VLOOKUP(A102,Grundliste!$C101:$L266,5)</f>
        <v>Sankt-Wendel</v>
      </c>
      <c r="D102" s="12">
        <f>VLOOKUP(A102,Grundliste!$C101:$L266,6)</f>
        <v>0</v>
      </c>
      <c r="E102" s="12">
        <f>VLOOKUP(A102,Grundliste!$C101:$L266,7)</f>
        <v>0</v>
      </c>
      <c r="F102" s="12">
        <f>VLOOKUP(A102,Grundliste!$C101:$L266,8)</f>
        <v>0</v>
      </c>
      <c r="G102" s="12">
        <f>VLOOKUP(A102,Grundliste!$C101:$L266,10)</f>
        <v>0</v>
      </c>
      <c r="H102" s="12"/>
    </row>
    <row r="103" spans="1:14" x14ac:dyDescent="0.25">
      <c r="A103" s="61">
        <f>Grundliste!C103</f>
        <v>1010</v>
      </c>
      <c r="B103" s="12" t="str">
        <f>VLOOKUP(A103,Grundliste!$C102:$L267,4)</f>
        <v>Elmsteiner Tal</v>
      </c>
      <c r="C103" s="12" t="str">
        <f>VLOOKUP(A103,Grundliste!$C102:$L267,5)</f>
        <v>Frankeneck</v>
      </c>
      <c r="D103" s="12" t="str">
        <f>VLOOKUP(A103,Grundliste!$C102:$L267,6)</f>
        <v>Rheinland-Pfalz</v>
      </c>
      <c r="E103" s="12" t="str">
        <f>VLOOKUP(A103,Grundliste!$C102:$L267,7)</f>
        <v>L 499</v>
      </c>
      <c r="F103" s="12" t="str">
        <f>VLOOKUP(A103,Grundliste!$C102:$L267,8)</f>
        <v>Johanniskreuz Str.</v>
      </c>
      <c r="G103" s="12" t="str">
        <f>VLOOKUP(A103,Grundliste!$C102:$L267,10)</f>
        <v>x</v>
      </c>
      <c r="H103" s="12" t="str">
        <f>Grundliste!E103</f>
        <v>Wochenend und Feiertagssperrung</v>
      </c>
      <c r="I103" t="str">
        <f>CONCATENATE(A103,",",B103,",",C103,",",D103,",",E103,",",F103)</f>
        <v>1010,Elmsteiner Tal,Frankeneck,Rheinland-Pfalz,L 499,Johanniskreuz Str.</v>
      </c>
      <c r="J103" t="str">
        <f>CONCATENATE("Streckensperrung: ",D103," ",C103," ",F103," ",E103," ",B103," ",TEXT(A103,"""#""00000"))</f>
        <v>Streckensperrung: Rheinland-Pfalz Frankeneck Johanniskreuz Str. L 499 Elmsteiner Tal #01010</v>
      </c>
      <c r="K103" t="str">
        <f>CONCATENATE("Streckensperrung: ",D103," ",C103," ",F103," ",E103," ",B103," - ",H103)</f>
        <v>Streckensperrung: Rheinland-Pfalz Frankeneck Johanniskreuz Str. L 499 Elmsteiner Tal - Wochenend und Feiertagssperrung</v>
      </c>
      <c r="L103" t="str">
        <f>CONCATENATE("Hier findest Du die Informationen zur Streckensperrung: ",D103," ",C103," ",F103," ",E103," ",B103," - ",H103)</f>
        <v>Hier findest Du die Informationen zur Streckensperrung: Rheinland-Pfalz Frankeneck Johanniskreuz Str. L 499 Elmsteiner Tal - Wochenend und Feiertagssperrung</v>
      </c>
      <c r="M103" t="str">
        <f>CONCATENATE(TEXT(A103,"""ID""00000"),"-",D103,"-",C103,"-",F103,"-",E103,"-",B103)</f>
        <v>ID01010-Rheinland-Pfalz-Frankeneck-Johanniskreuz Str.-L 499-Elmsteiner Tal</v>
      </c>
      <c r="N103" t="str">
        <f>SUBSTITUTE(SUBSTITUTE(SUBSTITUTE(SUBSTITUTE(SUBSTITUTE(SUBSTITUTE(LOWER(TRIM(M103)),"ä","ae"),"ö","oe"),"ü","ue"),"ß","ss"),"--","-")," ","_")</f>
        <v>id01010-rheinland-pfalz-frankeneck-johanniskreuz_str.-l_499-elmsteiner_tal</v>
      </c>
    </row>
    <row r="104" spans="1:14" hidden="1" x14ac:dyDescent="0.25">
      <c r="A104" s="61">
        <f>Grundliste!C104</f>
        <v>1020</v>
      </c>
      <c r="B104" s="12">
        <f>VLOOKUP(A104,Grundliste!$C103:$L268,4)</f>
        <v>0</v>
      </c>
      <c r="C104" s="12" t="str">
        <f>VLOOKUP(A104,Grundliste!$C103:$L268,5)</f>
        <v>Elmstein</v>
      </c>
      <c r="D104" s="12">
        <f>VLOOKUP(A104,Grundliste!$C103:$L268,6)</f>
        <v>0</v>
      </c>
      <c r="E104" s="12">
        <f>VLOOKUP(A104,Grundliste!$C103:$L268,7)</f>
        <v>0</v>
      </c>
      <c r="F104" s="12">
        <f>VLOOKUP(A104,Grundliste!$C103:$L268,8)</f>
        <v>0</v>
      </c>
      <c r="G104" s="12">
        <f>VLOOKUP(A104,Grundliste!$C103:$L268,10)</f>
        <v>0</v>
      </c>
      <c r="H104" s="12"/>
    </row>
    <row r="105" spans="1:14" hidden="1" x14ac:dyDescent="0.25">
      <c r="A105" s="61">
        <f>Grundliste!C105</f>
        <v>1030</v>
      </c>
      <c r="B105" s="12">
        <f>VLOOKUP(A105,Grundliste!$C104:$L269,4)</f>
        <v>0</v>
      </c>
      <c r="C105" s="12" t="str">
        <f>VLOOKUP(A105,Grundliste!$C104:$L269,5)</f>
        <v>Worms</v>
      </c>
      <c r="D105" s="12">
        <f>VLOOKUP(A105,Grundliste!$C104:$L269,6)</f>
        <v>0</v>
      </c>
      <c r="E105" s="12">
        <f>VLOOKUP(A105,Grundliste!$C104:$L269,7)</f>
        <v>0</v>
      </c>
      <c r="F105" s="12">
        <f>VLOOKUP(A105,Grundliste!$C104:$L269,8)</f>
        <v>0</v>
      </c>
      <c r="G105" s="12">
        <f>VLOOKUP(A105,Grundliste!$C104:$L269,10)</f>
        <v>0</v>
      </c>
      <c r="H105" s="12"/>
    </row>
    <row r="106" spans="1:14" hidden="1" x14ac:dyDescent="0.25">
      <c r="A106" s="61">
        <f>Grundliste!C106</f>
        <v>1040</v>
      </c>
      <c r="B106" s="12">
        <f>VLOOKUP(A106,Grundliste!$C105:$L270,4)</f>
        <v>0</v>
      </c>
      <c r="C106" s="12" t="str">
        <f>VLOOKUP(A106,Grundliste!$C105:$L270,5)</f>
        <v>Mannheim</v>
      </c>
      <c r="D106" s="12">
        <f>VLOOKUP(A106,Grundliste!$C105:$L270,6)</f>
        <v>0</v>
      </c>
      <c r="E106" s="12">
        <f>VLOOKUP(A106,Grundliste!$C105:$L270,7)</f>
        <v>0</v>
      </c>
      <c r="F106" s="12">
        <f>VLOOKUP(A106,Grundliste!$C105:$L270,8)</f>
        <v>0</v>
      </c>
      <c r="G106" s="12">
        <f>VLOOKUP(A106,Grundliste!$C105:$L270,10)</f>
        <v>0</v>
      </c>
      <c r="H106" s="12"/>
    </row>
    <row r="107" spans="1:14" hidden="1" x14ac:dyDescent="0.25">
      <c r="A107" s="61">
        <f>Grundliste!C107</f>
        <v>1050</v>
      </c>
      <c r="B107" s="12">
        <f>VLOOKUP(A107,Grundliste!$C106:$L271,4)</f>
        <v>0</v>
      </c>
      <c r="C107" s="12" t="str">
        <f>VLOOKUP(A107,Grundliste!$C106:$L271,5)</f>
        <v>Heidelberg</v>
      </c>
      <c r="D107" s="12">
        <f>VLOOKUP(A107,Grundliste!$C106:$L271,6)</f>
        <v>0</v>
      </c>
      <c r="E107" s="12">
        <f>VLOOKUP(A107,Grundliste!$C106:$L271,7)</f>
        <v>0</v>
      </c>
      <c r="F107" s="12">
        <f>VLOOKUP(A107,Grundliste!$C106:$L271,8)</f>
        <v>0</v>
      </c>
      <c r="G107" s="12">
        <f>VLOOKUP(A107,Grundliste!$C106:$L271,10)</f>
        <v>0</v>
      </c>
      <c r="H107" s="12"/>
    </row>
    <row r="108" spans="1:14" hidden="1" x14ac:dyDescent="0.25">
      <c r="A108" s="61">
        <f>Grundliste!C108</f>
        <v>1060</v>
      </c>
      <c r="B108" s="12">
        <f>VLOOKUP(A108,Grundliste!$C107:$L272,4)</f>
        <v>0</v>
      </c>
      <c r="C108" s="12" t="str">
        <f>VLOOKUP(A108,Grundliste!$C107:$L272,5)</f>
        <v>Abtsteinach</v>
      </c>
      <c r="D108" s="12">
        <f>VLOOKUP(A108,Grundliste!$C107:$L272,6)</f>
        <v>0</v>
      </c>
      <c r="E108" s="12">
        <f>VLOOKUP(A108,Grundliste!$C107:$L272,7)</f>
        <v>0</v>
      </c>
      <c r="F108" s="12">
        <f>VLOOKUP(A108,Grundliste!$C107:$L272,8)</f>
        <v>0</v>
      </c>
      <c r="G108" s="12">
        <f>VLOOKUP(A108,Grundliste!$C107:$L272,10)</f>
        <v>0</v>
      </c>
      <c r="H108" s="12"/>
    </row>
    <row r="109" spans="1:14" hidden="1" x14ac:dyDescent="0.25">
      <c r="A109" s="61">
        <f>Grundliste!C109</f>
        <v>1070</v>
      </c>
      <c r="B109" s="12">
        <f>VLOOKUP(A109,Grundliste!$C108:$L273,4)</f>
        <v>0</v>
      </c>
      <c r="C109" s="12" t="str">
        <f>VLOOKUP(A109,Grundliste!$C108:$L273,5)</f>
        <v>Weinstadt</v>
      </c>
      <c r="D109" s="12">
        <f>VLOOKUP(A109,Grundliste!$C108:$L273,6)</f>
        <v>0</v>
      </c>
      <c r="E109" s="12">
        <f>VLOOKUP(A109,Grundliste!$C108:$L273,7)</f>
        <v>0</v>
      </c>
      <c r="F109" s="12">
        <f>VLOOKUP(A109,Grundliste!$C108:$L273,8)</f>
        <v>0</v>
      </c>
      <c r="G109" s="12">
        <f>VLOOKUP(A109,Grundliste!$C108:$L273,10)</f>
        <v>0</v>
      </c>
      <c r="H109" s="12"/>
    </row>
    <row r="110" spans="1:14" hidden="1" x14ac:dyDescent="0.25">
      <c r="A110" s="61">
        <f>Grundliste!C110</f>
        <v>1080</v>
      </c>
      <c r="B110" s="12">
        <f>VLOOKUP(A110,Grundliste!$C109:$L274,4)</f>
        <v>0</v>
      </c>
      <c r="C110" s="12" t="str">
        <f>VLOOKUP(A110,Grundliste!$C109:$L274,5)</f>
        <v>Freudenstadt</v>
      </c>
      <c r="D110" s="12">
        <f>VLOOKUP(A110,Grundliste!$C109:$L274,6)</f>
        <v>0</v>
      </c>
      <c r="E110" s="12">
        <f>VLOOKUP(A110,Grundliste!$C109:$L274,7)</f>
        <v>0</v>
      </c>
      <c r="F110" s="12">
        <f>VLOOKUP(A110,Grundliste!$C109:$L274,8)</f>
        <v>0</v>
      </c>
      <c r="G110" s="12">
        <f>VLOOKUP(A110,Grundliste!$C109:$L274,10)</f>
        <v>0</v>
      </c>
      <c r="H110" s="12"/>
    </row>
    <row r="111" spans="1:14" hidden="1" x14ac:dyDescent="0.25">
      <c r="A111" s="61">
        <f>Grundliste!C111</f>
        <v>1090</v>
      </c>
      <c r="B111" s="12">
        <f>VLOOKUP(A111,Grundliste!$C110:$L275,4)</f>
        <v>0</v>
      </c>
      <c r="C111" s="12" t="str">
        <f>VLOOKUP(A111,Grundliste!$C110:$L275,5)</f>
        <v>Freudenstadt</v>
      </c>
      <c r="D111" s="12">
        <f>VLOOKUP(A111,Grundliste!$C110:$L275,6)</f>
        <v>0</v>
      </c>
      <c r="E111" s="12">
        <f>VLOOKUP(A111,Grundliste!$C110:$L275,7)</f>
        <v>0</v>
      </c>
      <c r="F111" s="12">
        <f>VLOOKUP(A111,Grundliste!$C110:$L275,8)</f>
        <v>0</v>
      </c>
      <c r="G111" s="12">
        <f>VLOOKUP(A111,Grundliste!$C110:$L275,10)</f>
        <v>0</v>
      </c>
      <c r="H111" s="12"/>
    </row>
    <row r="112" spans="1:14" hidden="1" x14ac:dyDescent="0.25">
      <c r="A112" s="61">
        <f>Grundliste!C112</f>
        <v>1100</v>
      </c>
      <c r="B112" s="12">
        <f>VLOOKUP(A112,Grundliste!$C111:$L276,4)</f>
        <v>0</v>
      </c>
      <c r="C112" s="12" t="str">
        <f>VLOOKUP(A112,Grundliste!$C111:$L276,5)</f>
        <v>Freudenstadt</v>
      </c>
      <c r="D112" s="12">
        <f>VLOOKUP(A112,Grundliste!$C111:$L276,6)</f>
        <v>0</v>
      </c>
      <c r="E112" s="12">
        <f>VLOOKUP(A112,Grundliste!$C111:$L276,7)</f>
        <v>0</v>
      </c>
      <c r="F112" s="12">
        <f>VLOOKUP(A112,Grundliste!$C111:$L276,8)</f>
        <v>0</v>
      </c>
      <c r="G112" s="12">
        <f>VLOOKUP(A112,Grundliste!$C111:$L276,10)</f>
        <v>0</v>
      </c>
      <c r="H112" s="12"/>
    </row>
    <row r="113" spans="1:14" x14ac:dyDescent="0.25">
      <c r="A113" s="61">
        <f>Grundliste!C113</f>
        <v>1110</v>
      </c>
      <c r="B113" s="12" t="s">
        <v>395</v>
      </c>
      <c r="C113" s="12" t="str">
        <f>VLOOKUP(A113,Grundliste!$C112:$L277,5)</f>
        <v>Balingen</v>
      </c>
      <c r="D113" s="12" t="str">
        <f>VLOOKUP(A113,Grundliste!$C112:$L277,6)</f>
        <v>Baden-Württemberg</v>
      </c>
      <c r="E113" s="12"/>
      <c r="F113" s="12"/>
      <c r="G113" s="12" t="str">
        <f>VLOOKUP(A113,Grundliste!$C112:$L277,10)</f>
        <v>x</v>
      </c>
      <c r="H113" s="12" t="str">
        <f>Grundliste!E113</f>
        <v>Wochenend und Feiertagssperrung</v>
      </c>
      <c r="I113" t="str">
        <f>CONCATENATE(A113,",",B113,",",C113,",",D113,",",E113,",",F113)</f>
        <v>1110, ,Balingen,Baden-Württemberg,,</v>
      </c>
      <c r="J113" t="str">
        <f>CONCATENATE("Streckensperrung: ",D113," ",C113," ",F113," ",E113," ",B113," ",TEXT(A113,"""#""00000"))</f>
        <v>Streckensperrung: Baden-Württemberg Balingen     #01110</v>
      </c>
      <c r="K113" t="str">
        <f>CONCATENATE("Streckensperrung: ",D113," ",C113," ",F113," ",E113," ",B113," - ",H113)</f>
        <v>Streckensperrung: Baden-Württemberg Balingen     - Wochenend und Feiertagssperrung</v>
      </c>
      <c r="L113" t="str">
        <f>CONCATENATE("Hier findest Du die Informationen zur Streckensperrung: ",D113," ",C113," ",F113," ",E113," ",B113," - ",H113)</f>
        <v>Hier findest Du die Informationen zur Streckensperrung: Baden-Württemberg Balingen     - Wochenend und Feiertagssperrung</v>
      </c>
      <c r="M113" t="str">
        <f>CONCATENATE(TEXT(A113,"""ID""00000"),"-",D113,"-",C113,"-",F113,"-",E113,"-",B113)</f>
        <v xml:space="preserve">ID01110-Baden-Württemberg-Balingen--- </v>
      </c>
      <c r="N113" t="str">
        <f>SUBSTITUTE(SUBSTITUTE(SUBSTITUTE(SUBSTITUTE(SUBSTITUTE(SUBSTITUTE(LOWER(TRIM(M113)),"ä","ae"),"ö","oe"),"ü","ue"),"ß","ss"),"--","-")," ","_")</f>
        <v>id01110-baden-wuerttemberg-balingen--</v>
      </c>
    </row>
    <row r="114" spans="1:14" x14ac:dyDescent="0.25">
      <c r="A114" s="61">
        <f>Grundliste!C114</f>
        <v>1120</v>
      </c>
      <c r="B114" s="12" t="s">
        <v>395</v>
      </c>
      <c r="C114" s="12" t="str">
        <f>VLOOKUP(A114,Grundliste!$C113:$L278,5)</f>
        <v>Neuffen</v>
      </c>
      <c r="D114" s="12" t="str">
        <f>VLOOKUP(A114,Grundliste!$C113:$L278,6)</f>
        <v>Baden-Württemberg</v>
      </c>
      <c r="E114" s="12"/>
      <c r="F114" s="12"/>
      <c r="G114" s="12" t="str">
        <f>VLOOKUP(A114,Grundliste!$C113:$L278,10)</f>
        <v>x</v>
      </c>
      <c r="H114" s="12" t="str">
        <f>Grundliste!E114</f>
        <v>Wochenend und Feiertagssperrung</v>
      </c>
      <c r="I114" t="str">
        <f>CONCATENATE(A114,",",B114,",",C114,",",D114,",",E114,",",F114)</f>
        <v>1120, ,Neuffen,Baden-Württemberg,,</v>
      </c>
      <c r="J114" t="str">
        <f>CONCATENATE("Streckensperrung: ",D114," ",C114," ",F114," ",E114," ",B114," ",TEXT(A114,"""#""00000"))</f>
        <v>Streckensperrung: Baden-Württemberg Neuffen     #01120</v>
      </c>
      <c r="K114" t="str">
        <f>CONCATENATE("Streckensperrung: ",D114," ",C114," ",F114," ",E114," ",B114," - ",H114)</f>
        <v>Streckensperrung: Baden-Württemberg Neuffen     - Wochenend und Feiertagssperrung</v>
      </c>
      <c r="L114" t="str">
        <f>CONCATENATE("Hier findest Du die Informationen zur Streckensperrung: ",D114," ",C114," ",F114," ",E114," ",B114," - ",H114)</f>
        <v>Hier findest Du die Informationen zur Streckensperrung: Baden-Württemberg Neuffen     - Wochenend und Feiertagssperrung</v>
      </c>
      <c r="M114" t="str">
        <f>CONCATENATE(TEXT(A114,"""ID""00000"),"-",D114,"-",C114,"-",F114,"-",E114,"-",B114)</f>
        <v xml:space="preserve">ID01120-Baden-Württemberg-Neuffen--- </v>
      </c>
      <c r="N114" t="str">
        <f>SUBSTITUTE(SUBSTITUTE(SUBSTITUTE(SUBSTITUTE(SUBSTITUTE(SUBSTITUTE(LOWER(TRIM(M114)),"ä","ae"),"ö","oe"),"ü","ue"),"ß","ss"),"--","-")," ","_")</f>
        <v>id01120-baden-wuerttemberg-neuffen--</v>
      </c>
    </row>
    <row r="115" spans="1:14" hidden="1" x14ac:dyDescent="0.25">
      <c r="A115" s="61">
        <f>Grundliste!C115</f>
        <v>1130</v>
      </c>
      <c r="B115" s="12">
        <f>VLOOKUP(A115,Grundliste!$C114:$L279,4)</f>
        <v>0</v>
      </c>
      <c r="C115" s="12" t="str">
        <f>VLOOKUP(A115,Grundliste!$C114:$L279,5)</f>
        <v>Bad Wimpfen</v>
      </c>
      <c r="D115" s="12">
        <f>VLOOKUP(A115,Grundliste!$C114:$L279,6)</f>
        <v>0</v>
      </c>
      <c r="E115" s="12">
        <f>VLOOKUP(A115,Grundliste!$C114:$L279,7)</f>
        <v>0</v>
      </c>
      <c r="F115" s="12">
        <f>VLOOKUP(A115,Grundliste!$C114:$L279,8)</f>
        <v>0</v>
      </c>
      <c r="G115" s="12">
        <f>VLOOKUP(A115,Grundliste!$C114:$L279,10)</f>
        <v>0</v>
      </c>
      <c r="H115" s="12"/>
    </row>
    <row r="116" spans="1:14" hidden="1" x14ac:dyDescent="0.25">
      <c r="A116" s="61">
        <f>Grundliste!C116</f>
        <v>1140</v>
      </c>
      <c r="B116" s="12">
        <f>VLOOKUP(A116,Grundliste!$C115:$L280,4)</f>
        <v>0</v>
      </c>
      <c r="C116" s="12" t="str">
        <f>VLOOKUP(A116,Grundliste!$C115:$L280,5)</f>
        <v>Bad Wildbad</v>
      </c>
      <c r="D116" s="12">
        <f>VLOOKUP(A116,Grundliste!$C115:$L280,6)</f>
        <v>0</v>
      </c>
      <c r="E116" s="12">
        <f>VLOOKUP(A116,Grundliste!$C115:$L280,7)</f>
        <v>0</v>
      </c>
      <c r="F116" s="12">
        <f>VLOOKUP(A116,Grundliste!$C115:$L280,8)</f>
        <v>0</v>
      </c>
      <c r="G116" s="12">
        <f>VLOOKUP(A116,Grundliste!$C115:$L280,10)</f>
        <v>0</v>
      </c>
      <c r="H116" s="12"/>
    </row>
    <row r="117" spans="1:14" hidden="1" x14ac:dyDescent="0.25">
      <c r="A117" s="61">
        <f>Grundliste!C117</f>
        <v>1150</v>
      </c>
      <c r="B117" s="12">
        <f>VLOOKUP(A117,Grundliste!$C116:$L281,4)</f>
        <v>0</v>
      </c>
      <c r="C117" s="12" t="str">
        <f>VLOOKUP(A117,Grundliste!$C116:$L281,5)</f>
        <v>Bad Wildbad</v>
      </c>
      <c r="D117" s="12">
        <f>VLOOKUP(A117,Grundliste!$C116:$L281,6)</f>
        <v>0</v>
      </c>
      <c r="E117" s="12">
        <f>VLOOKUP(A117,Grundliste!$C116:$L281,7)</f>
        <v>0</v>
      </c>
      <c r="F117" s="12">
        <f>VLOOKUP(A117,Grundliste!$C116:$L281,8)</f>
        <v>0</v>
      </c>
      <c r="G117" s="12">
        <f>VLOOKUP(A117,Grundliste!$C116:$L281,10)</f>
        <v>0</v>
      </c>
      <c r="H117" s="12"/>
    </row>
    <row r="118" spans="1:14" hidden="1" x14ac:dyDescent="0.25">
      <c r="A118" s="61">
        <f>Grundliste!C118</f>
        <v>1160</v>
      </c>
      <c r="B118" s="12">
        <f>VLOOKUP(A118,Grundliste!$C117:$L282,4)</f>
        <v>0</v>
      </c>
      <c r="C118" s="12" t="str">
        <f>VLOOKUP(A118,Grundliste!$C117:$L282,5)</f>
        <v>Bad Liebenzell</v>
      </c>
      <c r="D118" s="12">
        <f>VLOOKUP(A118,Grundliste!$C117:$L282,6)</f>
        <v>0</v>
      </c>
      <c r="E118" s="12">
        <f>VLOOKUP(A118,Grundliste!$C117:$L282,7)</f>
        <v>0</v>
      </c>
      <c r="F118" s="12">
        <f>VLOOKUP(A118,Grundliste!$C117:$L282,8)</f>
        <v>0</v>
      </c>
      <c r="G118" s="12">
        <f>VLOOKUP(A118,Grundliste!$C117:$L282,10)</f>
        <v>0</v>
      </c>
      <c r="H118" s="12"/>
    </row>
    <row r="119" spans="1:14" hidden="1" x14ac:dyDescent="0.25">
      <c r="A119" s="61">
        <f>Grundliste!C119</f>
        <v>1170</v>
      </c>
      <c r="B119" s="12">
        <f>VLOOKUP(A119,Grundliste!$C118:$L283,4)</f>
        <v>0</v>
      </c>
      <c r="C119" s="12" t="str">
        <f>VLOOKUP(A119,Grundliste!$C118:$L283,5)</f>
        <v>Bad Teinach-Zavelstein</v>
      </c>
      <c r="D119" s="12">
        <f>VLOOKUP(A119,Grundliste!$C118:$L283,6)</f>
        <v>0</v>
      </c>
      <c r="E119" s="12">
        <f>VLOOKUP(A119,Grundliste!$C118:$L283,7)</f>
        <v>0</v>
      </c>
      <c r="F119" s="12">
        <f>VLOOKUP(A119,Grundliste!$C118:$L283,8)</f>
        <v>0</v>
      </c>
      <c r="G119" s="12">
        <f>VLOOKUP(A119,Grundliste!$C118:$L283,10)</f>
        <v>0</v>
      </c>
      <c r="H119" s="12"/>
    </row>
    <row r="120" spans="1:14" hidden="1" x14ac:dyDescent="0.25">
      <c r="A120" s="61">
        <f>Grundliste!C120</f>
        <v>1180</v>
      </c>
      <c r="B120" s="12">
        <f>VLOOKUP(A120,Grundliste!$C119:$L284,4)</f>
        <v>0</v>
      </c>
      <c r="C120" s="12" t="str">
        <f>VLOOKUP(A120,Grundliste!$C119:$L284,5)</f>
        <v>Bad Herrenalb</v>
      </c>
      <c r="D120" s="12">
        <f>VLOOKUP(A120,Grundliste!$C119:$L284,6)</f>
        <v>0</v>
      </c>
      <c r="E120" s="12">
        <f>VLOOKUP(A120,Grundliste!$C119:$L284,7)</f>
        <v>0</v>
      </c>
      <c r="F120" s="12">
        <f>VLOOKUP(A120,Grundliste!$C119:$L284,8)</f>
        <v>0</v>
      </c>
      <c r="G120" s="12">
        <f>VLOOKUP(A120,Grundliste!$C119:$L284,10)</f>
        <v>0</v>
      </c>
      <c r="H120" s="12"/>
    </row>
    <row r="121" spans="1:14" hidden="1" x14ac:dyDescent="0.25">
      <c r="A121" s="61">
        <f>Grundliste!C121</f>
        <v>1190</v>
      </c>
      <c r="B121" s="12">
        <f>VLOOKUP(A121,Grundliste!$C120:$L285,4)</f>
        <v>0</v>
      </c>
      <c r="C121" s="12" t="str">
        <f>VLOOKUP(A121,Grundliste!$C120:$L285,5)</f>
        <v>Bad Schönborn, Ortsteil Mingolsheim</v>
      </c>
      <c r="D121" s="12">
        <f>VLOOKUP(A121,Grundliste!$C120:$L285,6)</f>
        <v>0</v>
      </c>
      <c r="E121" s="12">
        <f>VLOOKUP(A121,Grundliste!$C120:$L285,7)</f>
        <v>0</v>
      </c>
      <c r="F121" s="12">
        <f>VLOOKUP(A121,Grundliste!$C120:$L285,8)</f>
        <v>0</v>
      </c>
      <c r="G121" s="12">
        <f>VLOOKUP(A121,Grundliste!$C120:$L285,10)</f>
        <v>0</v>
      </c>
      <c r="H121" s="12"/>
    </row>
    <row r="122" spans="1:14" hidden="1" x14ac:dyDescent="0.25">
      <c r="A122" s="61">
        <f>Grundliste!C122</f>
        <v>1200</v>
      </c>
      <c r="B122" s="12">
        <f>VLOOKUP(A122,Grundliste!$C121:$L286,4)</f>
        <v>0</v>
      </c>
      <c r="C122" s="12" t="str">
        <f>VLOOKUP(A122,Grundliste!$C121:$L286,5)</f>
        <v>Annweiler am Trifels</v>
      </c>
      <c r="D122" s="12">
        <f>VLOOKUP(A122,Grundliste!$C121:$L286,6)</f>
        <v>0</v>
      </c>
      <c r="E122" s="12">
        <f>VLOOKUP(A122,Grundliste!$C121:$L286,7)</f>
        <v>0</v>
      </c>
      <c r="F122" s="12">
        <f>VLOOKUP(A122,Grundliste!$C121:$L286,8)</f>
        <v>0</v>
      </c>
      <c r="G122" s="12">
        <f>VLOOKUP(A122,Grundliste!$C121:$L286,10)</f>
        <v>0</v>
      </c>
      <c r="H122" s="12"/>
    </row>
    <row r="123" spans="1:14" hidden="1" x14ac:dyDescent="0.25">
      <c r="A123" s="61">
        <f>Grundliste!C123</f>
        <v>1210</v>
      </c>
      <c r="B123" s="12">
        <f>VLOOKUP(A123,Grundliste!$C122:$L287,4)</f>
        <v>0</v>
      </c>
      <c r="C123" s="12" t="str">
        <f>VLOOKUP(A123,Grundliste!$C122:$L287,5)</f>
        <v>Bad Bergzabern</v>
      </c>
      <c r="D123" s="12">
        <f>VLOOKUP(A123,Grundliste!$C122:$L287,6)</f>
        <v>0</v>
      </c>
      <c r="E123" s="12">
        <f>VLOOKUP(A123,Grundliste!$C122:$L287,7)</f>
        <v>0</v>
      </c>
      <c r="F123" s="12">
        <f>VLOOKUP(A123,Grundliste!$C122:$L287,8)</f>
        <v>0</v>
      </c>
      <c r="G123" s="12">
        <f>VLOOKUP(A123,Grundliste!$C122:$L287,10)</f>
        <v>0</v>
      </c>
      <c r="H123" s="12"/>
    </row>
    <row r="124" spans="1:14" hidden="1" x14ac:dyDescent="0.25">
      <c r="A124" s="61">
        <f>Grundliste!C124</f>
        <v>1220</v>
      </c>
      <c r="B124" s="12">
        <f>VLOOKUP(A124,Grundliste!$C123:$L288,4)</f>
        <v>0</v>
      </c>
      <c r="C124" s="12" t="str">
        <f>VLOOKUP(A124,Grundliste!$C123:$L288,5)</f>
        <v>Bad Dürrheim</v>
      </c>
      <c r="D124" s="12">
        <f>VLOOKUP(A124,Grundliste!$C123:$L288,6)</f>
        <v>0</v>
      </c>
      <c r="E124" s="12">
        <f>VLOOKUP(A124,Grundliste!$C123:$L288,7)</f>
        <v>0</v>
      </c>
      <c r="F124" s="12">
        <f>VLOOKUP(A124,Grundliste!$C123:$L288,8)</f>
        <v>0</v>
      </c>
      <c r="G124" s="12">
        <f>VLOOKUP(A124,Grundliste!$C123:$L288,10)</f>
        <v>0</v>
      </c>
      <c r="H124" s="12"/>
    </row>
    <row r="125" spans="1:14" hidden="1" x14ac:dyDescent="0.25">
      <c r="A125" s="61">
        <f>Grundliste!C125</f>
        <v>1230</v>
      </c>
      <c r="B125" s="12">
        <f>VLOOKUP(A125,Grundliste!$C124:$L289,4)</f>
        <v>0</v>
      </c>
      <c r="C125" s="12">
        <f>VLOOKUP(A125,Grundliste!$C124:$L289,5)</f>
        <v>0</v>
      </c>
      <c r="D125" s="12">
        <f>VLOOKUP(A125,Grundliste!$C124:$L289,6)</f>
        <v>0</v>
      </c>
      <c r="E125" s="12">
        <f>VLOOKUP(A125,Grundliste!$C124:$L289,7)</f>
        <v>0</v>
      </c>
      <c r="F125" s="12">
        <f>VLOOKUP(A125,Grundliste!$C124:$L289,8)</f>
        <v>0</v>
      </c>
      <c r="G125" s="12">
        <f>VLOOKUP(A125,Grundliste!$C124:$L289,10)</f>
        <v>0</v>
      </c>
      <c r="H125" s="12"/>
    </row>
    <row r="126" spans="1:14" x14ac:dyDescent="0.25">
      <c r="A126" s="61">
        <f>Grundliste!C126</f>
        <v>1240</v>
      </c>
      <c r="B126" s="12" t="str">
        <f>VLOOKUP(A126,Grundliste!$C125:$L290,4)</f>
        <v>Schauinsland</v>
      </c>
      <c r="C126" s="12" t="str">
        <f>VLOOKUP(A126,Grundliste!$C125:$L290,5)</f>
        <v>Freiburg im Breisgau</v>
      </c>
      <c r="D126" s="12" t="str">
        <f>VLOOKUP(A126,Grundliste!$C125:$L290,6)</f>
        <v>Baden-Württemberg</v>
      </c>
      <c r="E126" s="12" t="str">
        <f>VLOOKUP(A126,Grundliste!$C125:$L290,7)</f>
        <v>L 124</v>
      </c>
      <c r="F126" s="12" t="str">
        <f>VLOOKUP(A126,Grundliste!$C125:$L290,8)</f>
        <v>Schauinslandstrasse</v>
      </c>
      <c r="G126" s="12" t="str">
        <f>VLOOKUP(A126,Grundliste!$C125:$L290,10)</f>
        <v>x</v>
      </c>
      <c r="H126" s="12" t="str">
        <f>Grundliste!E126</f>
        <v>Wochenend und Feiertagssperrung</v>
      </c>
      <c r="I126" t="str">
        <f>CONCATENATE(A126,",",B126,",",C126,",",D126,",",E126,",",F126)</f>
        <v>1240,Schauinsland,Freiburg im Breisgau,Baden-Württemberg,L 124,Schauinslandstrasse</v>
      </c>
      <c r="J126" t="str">
        <f>CONCATENATE("Streckensperrung: ",D126," ",C126," ",F126," ",E126," ",B126," ",TEXT(A126,"""#""00000"))</f>
        <v>Streckensperrung: Baden-Württemberg Freiburg im Breisgau Schauinslandstrasse L 124 Schauinsland #01240</v>
      </c>
      <c r="K126" t="str">
        <f>CONCATENATE("Streckensperrung: ",D126," ",C126," ",F126," ",E126," ",B126," - ",H126)</f>
        <v>Streckensperrung: Baden-Württemberg Freiburg im Breisgau Schauinslandstrasse L 124 Schauinsland - Wochenend und Feiertagssperrung</v>
      </c>
      <c r="L126" t="str">
        <f>CONCATENATE("Hier findest Du die Informationen zur Streckensperrung: ",D126," ",C126," ",F126," ",E126," ",B126," - ",H126)</f>
        <v>Hier findest Du die Informationen zur Streckensperrung: Baden-Württemberg Freiburg im Breisgau Schauinslandstrasse L 124 Schauinsland - Wochenend und Feiertagssperrung</v>
      </c>
      <c r="M126" t="str">
        <f>CONCATENATE(TEXT(A126,"""ID""00000"),"-",D126,"-",C126,"-",F126,"-",E126,"-",B126)</f>
        <v>ID01240-Baden-Württemberg-Freiburg im Breisgau-Schauinslandstrasse-L 124-Schauinsland</v>
      </c>
      <c r="N126" t="str">
        <f>SUBSTITUTE(SUBSTITUTE(SUBSTITUTE(SUBSTITUTE(SUBSTITUTE(SUBSTITUTE(LOWER(TRIM(M126)),"ä","ae"),"ö","oe"),"ü","ue"),"ß","ss"),"--","-")," ","_")</f>
        <v>id01240-baden-wuerttemberg-freiburg_im_breisgau-schauinslandstrasse-l_124-schauinsland</v>
      </c>
    </row>
    <row r="127" spans="1:14" hidden="1" x14ac:dyDescent="0.25">
      <c r="A127" s="61">
        <f>Grundliste!C127</f>
        <v>1250</v>
      </c>
      <c r="B127" s="12">
        <f>VLOOKUP(A127,Grundliste!$C126:$L291,4)</f>
        <v>0</v>
      </c>
      <c r="C127" s="12" t="str">
        <f>VLOOKUP(A127,Grundliste!$C126:$L291,5)</f>
        <v>Freiburg</v>
      </c>
      <c r="D127" s="12">
        <f>VLOOKUP(A127,Grundliste!$C126:$L291,6)</f>
        <v>0</v>
      </c>
      <c r="E127" s="12">
        <f>VLOOKUP(A127,Grundliste!$C126:$L291,7)</f>
        <v>0</v>
      </c>
      <c r="F127" s="12">
        <f>VLOOKUP(A127,Grundliste!$C126:$L291,8)</f>
        <v>0</v>
      </c>
      <c r="G127" s="12">
        <f>VLOOKUP(A127,Grundliste!$C126:$L291,10)</f>
        <v>0</v>
      </c>
      <c r="H127" s="12"/>
    </row>
    <row r="128" spans="1:14" hidden="1" x14ac:dyDescent="0.25">
      <c r="A128" s="61">
        <f>Grundliste!C128</f>
        <v>1260</v>
      </c>
      <c r="B128" s="12">
        <f>VLOOKUP(A128,Grundliste!$C127:$L292,4)</f>
        <v>0</v>
      </c>
      <c r="C128" s="12" t="str">
        <f>VLOOKUP(A128,Grundliste!$C127:$L292,5)</f>
        <v>Bad Krozingen</v>
      </c>
      <c r="D128" s="12">
        <f>VLOOKUP(A128,Grundliste!$C127:$L292,6)</f>
        <v>0</v>
      </c>
      <c r="E128" s="12">
        <f>VLOOKUP(A128,Grundliste!$C127:$L292,7)</f>
        <v>0</v>
      </c>
      <c r="F128" s="12">
        <f>VLOOKUP(A128,Grundliste!$C127:$L292,8)</f>
        <v>0</v>
      </c>
      <c r="G128" s="12">
        <f>VLOOKUP(A128,Grundliste!$C127:$L292,10)</f>
        <v>0</v>
      </c>
      <c r="H128" s="12"/>
    </row>
    <row r="129" spans="1:14" hidden="1" x14ac:dyDescent="0.25">
      <c r="A129" s="61">
        <f>Grundliste!C129</f>
        <v>1270</v>
      </c>
      <c r="B129" s="12">
        <f>VLOOKUP(A129,Grundliste!$C128:$L293,4)</f>
        <v>0</v>
      </c>
      <c r="C129" s="12">
        <f>VLOOKUP(A129,Grundliste!$C128:$L293,5)</f>
        <v>0</v>
      </c>
      <c r="D129" s="12">
        <f>VLOOKUP(A129,Grundliste!$C128:$L293,6)</f>
        <v>0</v>
      </c>
      <c r="E129" s="12">
        <f>VLOOKUP(A129,Grundliste!$C128:$L293,7)</f>
        <v>0</v>
      </c>
      <c r="F129" s="12">
        <f>VLOOKUP(A129,Grundliste!$C128:$L293,8)</f>
        <v>0</v>
      </c>
      <c r="G129" s="12">
        <f>VLOOKUP(A129,Grundliste!$C128:$L293,10)</f>
        <v>0</v>
      </c>
      <c r="H129" s="12"/>
    </row>
    <row r="130" spans="1:14" hidden="1" x14ac:dyDescent="0.25">
      <c r="A130" s="61">
        <f>Grundliste!C130</f>
        <v>1280</v>
      </c>
      <c r="B130" s="12">
        <f>VLOOKUP(A130,Grundliste!$C129:$L294,4)</f>
        <v>0</v>
      </c>
      <c r="C130" s="12" t="str">
        <f>VLOOKUP(A130,Grundliste!$C129:$L294,5)</f>
        <v>Todtmoos / Vordertodtmoos</v>
      </c>
      <c r="D130" s="12">
        <f>VLOOKUP(A130,Grundliste!$C129:$L294,6)</f>
        <v>0</v>
      </c>
      <c r="E130" s="12">
        <f>VLOOKUP(A130,Grundliste!$C129:$L294,7)</f>
        <v>0</v>
      </c>
      <c r="F130" s="12">
        <f>VLOOKUP(A130,Grundliste!$C129:$L294,8)</f>
        <v>0</v>
      </c>
      <c r="G130" s="12">
        <f>VLOOKUP(A130,Grundliste!$C129:$L294,10)</f>
        <v>0</v>
      </c>
      <c r="H130" s="12"/>
    </row>
    <row r="131" spans="1:14" hidden="1" x14ac:dyDescent="0.25">
      <c r="A131" s="61">
        <f>Grundliste!C131</f>
        <v>1290</v>
      </c>
      <c r="B131" s="12">
        <f>VLOOKUP(A131,Grundliste!$C130:$L295,4)</f>
        <v>0</v>
      </c>
      <c r="C131" s="12" t="str">
        <f>VLOOKUP(A131,Grundliste!$C130:$L295,5)</f>
        <v>Waldshut-Tiengen</v>
      </c>
      <c r="D131" s="12">
        <f>VLOOKUP(A131,Grundliste!$C130:$L295,6)</f>
        <v>0</v>
      </c>
      <c r="E131" s="12">
        <f>VLOOKUP(A131,Grundliste!$C130:$L295,7)</f>
        <v>0</v>
      </c>
      <c r="F131" s="12">
        <f>VLOOKUP(A131,Grundliste!$C130:$L295,8)</f>
        <v>0</v>
      </c>
      <c r="G131" s="12">
        <f>VLOOKUP(A131,Grundliste!$C130:$L295,10)</f>
        <v>0</v>
      </c>
      <c r="H131" s="12"/>
    </row>
    <row r="132" spans="1:14" hidden="1" x14ac:dyDescent="0.25">
      <c r="A132" s="61">
        <f>Grundliste!C132</f>
        <v>1300</v>
      </c>
      <c r="B132" s="12">
        <f>VLOOKUP(A132,Grundliste!$C131:$L296,4)</f>
        <v>0</v>
      </c>
      <c r="C132" s="12" t="str">
        <f>VLOOKUP(A132,Grundliste!$C131:$L296,5)</f>
        <v>St. Blasien</v>
      </c>
      <c r="D132" s="12">
        <f>VLOOKUP(A132,Grundliste!$C131:$L296,6)</f>
        <v>0</v>
      </c>
      <c r="E132" s="12">
        <f>VLOOKUP(A132,Grundliste!$C131:$L296,7)</f>
        <v>0</v>
      </c>
      <c r="F132" s="12">
        <f>VLOOKUP(A132,Grundliste!$C131:$L296,8)</f>
        <v>0</v>
      </c>
      <c r="G132" s="12">
        <f>VLOOKUP(A132,Grundliste!$C131:$L296,10)</f>
        <v>0</v>
      </c>
      <c r="H132" s="12"/>
    </row>
    <row r="133" spans="1:14" hidden="1" x14ac:dyDescent="0.25">
      <c r="A133" s="61">
        <f>Grundliste!C133</f>
        <v>1310</v>
      </c>
      <c r="B133" s="12">
        <f>VLOOKUP(A133,Grundliste!$C132:$L297,4)</f>
        <v>0</v>
      </c>
      <c r="C133" s="12" t="str">
        <f>VLOOKUP(A133,Grundliste!$C132:$L297,5)</f>
        <v>Höchenschwand</v>
      </c>
      <c r="D133" s="12">
        <f>VLOOKUP(A133,Grundliste!$C132:$L297,6)</f>
        <v>0</v>
      </c>
      <c r="E133" s="12">
        <f>VLOOKUP(A133,Grundliste!$C132:$L297,7)</f>
        <v>0</v>
      </c>
      <c r="F133" s="12">
        <f>VLOOKUP(A133,Grundliste!$C132:$L297,8)</f>
        <v>0</v>
      </c>
      <c r="G133" s="12">
        <f>VLOOKUP(A133,Grundliste!$C132:$L297,10)</f>
        <v>0</v>
      </c>
      <c r="H133" s="12"/>
    </row>
    <row r="134" spans="1:14" x14ac:dyDescent="0.25">
      <c r="A134" s="61">
        <f>Grundliste!C134</f>
        <v>1320</v>
      </c>
      <c r="B134" s="12" t="s">
        <v>395</v>
      </c>
      <c r="C134" s="12" t="str">
        <f>VLOOKUP(A134,Grundliste!$C133:$L298,5)</f>
        <v>Kochel am See</v>
      </c>
      <c r="D134" s="12" t="str">
        <f>VLOOKUP(A134,Grundliste!$C133:$L298,6)</f>
        <v>Bayern</v>
      </c>
      <c r="E134" s="12"/>
      <c r="F134" s="12"/>
      <c r="G134" s="12" t="str">
        <f>VLOOKUP(A134,Grundliste!$C133:$L298,10)</f>
        <v>x</v>
      </c>
      <c r="H134" s="12" t="str">
        <f>Grundliste!E134</f>
        <v>Wochenend und Feiertagssperrung</v>
      </c>
      <c r="I134" t="str">
        <f>CONCATENATE(A134,",",B134,",",C134,",",D134,",",E134,",",F134)</f>
        <v>1320, ,Kochel am See,Bayern,,</v>
      </c>
      <c r="J134" t="str">
        <f>CONCATENATE("Streckensperrung: ",D134," ",C134," ",F134," ",E134," ",B134," ",TEXT(A134,"""#""00000"))</f>
        <v>Streckensperrung: Bayern Kochel am See     #01320</v>
      </c>
      <c r="K134" t="str">
        <f>CONCATENATE("Streckensperrung: ",D134," ",C134," ",F134," ",E134," ",B134," - ",H134)</f>
        <v>Streckensperrung: Bayern Kochel am See     - Wochenend und Feiertagssperrung</v>
      </c>
      <c r="L134" t="str">
        <f>CONCATENATE("Hier findest Du die Informationen zur Streckensperrung: ",D134," ",C134," ",F134," ",E134," ",B134," - ",H134)</f>
        <v>Hier findest Du die Informationen zur Streckensperrung: Bayern Kochel am See     - Wochenend und Feiertagssperrung</v>
      </c>
      <c r="M134" t="str">
        <f>CONCATENATE(TEXT(A134,"""ID""00000"),"-",D134,"-",C134,"-",F134,"-",E134,"-",B134)</f>
        <v xml:space="preserve">ID01320-Bayern-Kochel am See--- </v>
      </c>
      <c r="N134" t="str">
        <f>SUBSTITUTE(SUBSTITUTE(SUBSTITUTE(SUBSTITUTE(SUBSTITUTE(SUBSTITUTE(LOWER(TRIM(M134)),"ä","ae"),"ö","oe"),"ü","ue"),"ß","ss"),"--","-")," ","_")</f>
        <v>id01320-bayern-kochel_am_see--</v>
      </c>
    </row>
    <row r="135" spans="1:14" hidden="1" x14ac:dyDescent="0.25">
      <c r="A135" s="61">
        <f>Grundliste!C135</f>
        <v>1330</v>
      </c>
      <c r="B135" s="12">
        <f>VLOOKUP(A135,Grundliste!$C134:$L299,4)</f>
        <v>0</v>
      </c>
      <c r="C135" s="12">
        <f>VLOOKUP(A135,Grundliste!$C134:$L299,5)</f>
        <v>0</v>
      </c>
      <c r="D135" s="12">
        <f>VLOOKUP(A135,Grundliste!$C134:$L299,6)</f>
        <v>0</v>
      </c>
      <c r="E135" s="12">
        <f>VLOOKUP(A135,Grundliste!$C134:$L299,7)</f>
        <v>0</v>
      </c>
      <c r="F135" s="12">
        <f>VLOOKUP(A135,Grundliste!$C134:$L299,8)</f>
        <v>0</v>
      </c>
      <c r="G135" s="12">
        <f>VLOOKUP(A135,Grundliste!$C134:$L299,10)</f>
        <v>0</v>
      </c>
      <c r="H135" s="12"/>
    </row>
    <row r="136" spans="1:14" hidden="1" x14ac:dyDescent="0.25">
      <c r="A136" s="61">
        <f>Grundliste!C136</f>
        <v>1340</v>
      </c>
      <c r="B136" s="12">
        <f>VLOOKUP(A136,Grundliste!$C135:$L300,4)</f>
        <v>0</v>
      </c>
      <c r="C136" s="12" t="str">
        <f>VLOOKUP(A136,Grundliste!$C135:$L300,5)</f>
        <v>Mittenwald</v>
      </c>
      <c r="D136" s="12">
        <f>VLOOKUP(A136,Grundliste!$C135:$L300,6)</f>
        <v>0</v>
      </c>
      <c r="E136" s="12">
        <f>VLOOKUP(A136,Grundliste!$C135:$L300,7)</f>
        <v>0</v>
      </c>
      <c r="F136" s="12">
        <f>VLOOKUP(A136,Grundliste!$C135:$L300,8)</f>
        <v>0</v>
      </c>
      <c r="G136" s="12">
        <f>VLOOKUP(A136,Grundliste!$C135:$L300,10)</f>
        <v>0</v>
      </c>
      <c r="H136" s="12"/>
    </row>
    <row r="137" spans="1:14" hidden="1" x14ac:dyDescent="0.25">
      <c r="A137" s="61">
        <f>Grundliste!C137</f>
        <v>1350</v>
      </c>
      <c r="B137" s="12">
        <f>VLOOKUP(A137,Grundliste!$C136:$L301,4)</f>
        <v>0</v>
      </c>
      <c r="C137" s="12" t="str">
        <f>VLOOKUP(A137,Grundliste!$C136:$L301,5)</f>
        <v>Bad Reichenhall</v>
      </c>
      <c r="D137" s="12">
        <f>VLOOKUP(A137,Grundliste!$C136:$L301,6)</f>
        <v>0</v>
      </c>
      <c r="E137" s="12">
        <f>VLOOKUP(A137,Grundliste!$C136:$L301,7)</f>
        <v>0</v>
      </c>
      <c r="F137" s="12">
        <f>VLOOKUP(A137,Grundliste!$C136:$L301,8)</f>
        <v>0</v>
      </c>
      <c r="G137" s="12">
        <f>VLOOKUP(A137,Grundliste!$C136:$L301,10)</f>
        <v>0</v>
      </c>
      <c r="H137" s="12"/>
    </row>
    <row r="138" spans="1:14" hidden="1" x14ac:dyDescent="0.25">
      <c r="A138" s="61">
        <f>Grundliste!C138</f>
        <v>1360</v>
      </c>
      <c r="B138" s="12">
        <f>VLOOKUP(A138,Grundliste!$C137:$L302,4)</f>
        <v>0</v>
      </c>
      <c r="C138" s="12" t="str">
        <f>VLOOKUP(A138,Grundliste!$C137:$L302,5)</f>
        <v>Ingolstadt</v>
      </c>
      <c r="D138" s="12">
        <f>VLOOKUP(A138,Grundliste!$C137:$L302,6)</f>
        <v>0</v>
      </c>
      <c r="E138" s="12">
        <f>VLOOKUP(A138,Grundliste!$C137:$L302,7)</f>
        <v>0</v>
      </c>
      <c r="F138" s="12">
        <f>VLOOKUP(A138,Grundliste!$C137:$L302,8)</f>
        <v>0</v>
      </c>
      <c r="G138" s="12">
        <f>VLOOKUP(A138,Grundliste!$C137:$L302,10)</f>
        <v>0</v>
      </c>
      <c r="H138" s="12"/>
    </row>
    <row r="139" spans="1:14" hidden="1" x14ac:dyDescent="0.25">
      <c r="A139" s="61">
        <f>Grundliste!C139</f>
        <v>1370</v>
      </c>
      <c r="B139" s="12">
        <f>VLOOKUP(A139,Grundliste!$C138:$L303,4)</f>
        <v>0</v>
      </c>
      <c r="C139" s="12" t="str">
        <f>VLOOKUP(A139,Grundliste!$C138:$L303,5)</f>
        <v>Eichstätt</v>
      </c>
      <c r="D139" s="12">
        <f>VLOOKUP(A139,Grundliste!$C138:$L303,6)</f>
        <v>0</v>
      </c>
      <c r="E139" s="12">
        <f>VLOOKUP(A139,Grundliste!$C138:$L303,7)</f>
        <v>0</v>
      </c>
      <c r="F139" s="12">
        <f>VLOOKUP(A139,Grundliste!$C138:$L303,8)</f>
        <v>0</v>
      </c>
      <c r="G139" s="12">
        <f>VLOOKUP(A139,Grundliste!$C138:$L303,10)</f>
        <v>0</v>
      </c>
      <c r="H139" s="12"/>
    </row>
    <row r="140" spans="1:14" x14ac:dyDescent="0.25">
      <c r="A140" s="61">
        <f>Grundliste!C140</f>
        <v>1380</v>
      </c>
      <c r="B140" s="12" t="s">
        <v>395</v>
      </c>
      <c r="C140" s="12" t="str">
        <f>VLOOKUP(A140,Grundliste!$C139:$L304,5)</f>
        <v>Mickhausen</v>
      </c>
      <c r="D140" s="12" t="str">
        <f>VLOOKUP(A140,Grundliste!$C139:$L304,6)</f>
        <v>Bayern</v>
      </c>
      <c r="E140" s="12"/>
      <c r="F140" s="12"/>
      <c r="G140" s="12" t="str">
        <f>VLOOKUP(A140,Grundliste!$C139:$L304,10)</f>
        <v>x</v>
      </c>
      <c r="H140" s="12" t="str">
        <f>Grundliste!E140</f>
        <v>Wochenend und Feiertagssperrung</v>
      </c>
      <c r="I140" t="str">
        <f>CONCATENATE(A140,",",B140,",",C140,",",D140,",",E140,",",F140)</f>
        <v>1380, ,Mickhausen,Bayern,,</v>
      </c>
      <c r="J140" t="str">
        <f>CONCATENATE("Streckensperrung: ",D140," ",C140," ",F140," ",E140," ",B140," ",TEXT(A140,"""#""00000"))</f>
        <v>Streckensperrung: Bayern Mickhausen     #01380</v>
      </c>
      <c r="K140" t="str">
        <f>CONCATENATE("Streckensperrung: ",D140," ",C140," ",F140," ",E140," ",B140," - ",H140)</f>
        <v>Streckensperrung: Bayern Mickhausen     - Wochenend und Feiertagssperrung</v>
      </c>
      <c r="L140" t="str">
        <f>CONCATENATE("Hier findest Du die Informationen zur Streckensperrung: ",D140," ",C140," ",F140," ",E140," ",B140," - ",H140)</f>
        <v>Hier findest Du die Informationen zur Streckensperrung: Bayern Mickhausen     - Wochenend und Feiertagssperrung</v>
      </c>
      <c r="M140" t="str">
        <f>CONCATENATE(TEXT(A140,"""ID""00000"),"-",D140,"-",C140,"-",F140,"-",E140,"-",B140)</f>
        <v xml:space="preserve">ID01380-Bayern-Mickhausen--- </v>
      </c>
      <c r="N140" t="str">
        <f>SUBSTITUTE(SUBSTITUTE(SUBSTITUTE(SUBSTITUTE(SUBSTITUTE(SUBSTITUTE(LOWER(TRIM(M140)),"ä","ae"),"ö","oe"),"ü","ue"),"ß","ss"),"--","-")," ","_")</f>
        <v>id01380-bayern-mickhausen--</v>
      </c>
    </row>
    <row r="141" spans="1:14" hidden="1" x14ac:dyDescent="0.25">
      <c r="A141" s="61">
        <f>Grundliste!C141</f>
        <v>1390</v>
      </c>
      <c r="B141" s="12">
        <f>VLOOKUP(A141,Grundliste!$C140:$L305,4)</f>
        <v>0</v>
      </c>
      <c r="C141" s="12" t="str">
        <f>VLOOKUP(A141,Grundliste!$C140:$L305,5)</f>
        <v>Bad Grünenbach</v>
      </c>
      <c r="D141" s="12">
        <f>VLOOKUP(A141,Grundliste!$C140:$L305,6)</f>
        <v>0</v>
      </c>
      <c r="E141" s="12">
        <f>VLOOKUP(A141,Grundliste!$C140:$L305,7)</f>
        <v>0</v>
      </c>
      <c r="F141" s="12">
        <f>VLOOKUP(A141,Grundliste!$C140:$L305,8)</f>
        <v>0</v>
      </c>
      <c r="G141" s="12">
        <f>VLOOKUP(A141,Grundliste!$C140:$L305,10)</f>
        <v>0</v>
      </c>
      <c r="H141" s="12"/>
    </row>
    <row r="142" spans="1:14" hidden="1" x14ac:dyDescent="0.25">
      <c r="A142" s="61">
        <f>Grundliste!C142</f>
        <v>1400</v>
      </c>
      <c r="B142" s="12">
        <f>VLOOKUP(A142,Grundliste!$C141:$L306,4)</f>
        <v>0</v>
      </c>
      <c r="C142" s="12" t="str">
        <f>VLOOKUP(A142,Grundliste!$C141:$L306,5)</f>
        <v>Lindau</v>
      </c>
      <c r="D142" s="12">
        <f>VLOOKUP(A142,Grundliste!$C141:$L306,6)</f>
        <v>0</v>
      </c>
      <c r="E142" s="12">
        <f>VLOOKUP(A142,Grundliste!$C141:$L306,7)</f>
        <v>0</v>
      </c>
      <c r="F142" s="12">
        <f>VLOOKUP(A142,Grundliste!$C141:$L306,8)</f>
        <v>0</v>
      </c>
      <c r="G142" s="12">
        <f>VLOOKUP(A142,Grundliste!$C141:$L306,10)</f>
        <v>0</v>
      </c>
      <c r="H142" s="12"/>
    </row>
    <row r="143" spans="1:14" hidden="1" x14ac:dyDescent="0.25">
      <c r="A143" s="61">
        <f>Grundliste!C143</f>
        <v>1410</v>
      </c>
      <c r="B143" s="12">
        <f>VLOOKUP(A143,Grundliste!$C142:$L307,4)</f>
        <v>0</v>
      </c>
      <c r="C143" s="12" t="str">
        <f>VLOOKUP(A143,Grundliste!$C142:$L307,5)</f>
        <v>Lindau</v>
      </c>
      <c r="D143" s="12">
        <f>VLOOKUP(A143,Grundliste!$C142:$L307,6)</f>
        <v>0</v>
      </c>
      <c r="E143" s="12">
        <f>VLOOKUP(A143,Grundliste!$C142:$L307,7)</f>
        <v>0</v>
      </c>
      <c r="F143" s="12">
        <f>VLOOKUP(A143,Grundliste!$C142:$L307,8)</f>
        <v>0</v>
      </c>
      <c r="G143" s="12">
        <f>VLOOKUP(A143,Grundliste!$C142:$L307,10)</f>
        <v>0</v>
      </c>
      <c r="H143" s="12"/>
    </row>
    <row r="144" spans="1:14" hidden="1" x14ac:dyDescent="0.25">
      <c r="A144" s="61">
        <f>Grundliste!C144</f>
        <v>1420</v>
      </c>
      <c r="B144" s="12">
        <f>VLOOKUP(A144,Grundliste!$C143:$L308,4)</f>
        <v>0</v>
      </c>
      <c r="C144" s="12" t="str">
        <f>VLOOKUP(A144,Grundliste!$C143:$L308,5)</f>
        <v>Bad Waldsee</v>
      </c>
      <c r="D144" s="12">
        <f>VLOOKUP(A144,Grundliste!$C143:$L308,6)</f>
        <v>0</v>
      </c>
      <c r="E144" s="12">
        <f>VLOOKUP(A144,Grundliste!$C143:$L308,7)</f>
        <v>0</v>
      </c>
      <c r="F144" s="12">
        <f>VLOOKUP(A144,Grundliste!$C143:$L308,8)</f>
        <v>0</v>
      </c>
      <c r="G144" s="12">
        <f>VLOOKUP(A144,Grundliste!$C143:$L308,10)</f>
        <v>0</v>
      </c>
      <c r="H144" s="12"/>
    </row>
    <row r="145" spans="1:14" hidden="1" x14ac:dyDescent="0.25">
      <c r="A145" s="61">
        <f>Grundliste!C145</f>
        <v>1430</v>
      </c>
      <c r="B145" s="12">
        <f>VLOOKUP(A145,Grundliste!$C144:$L309,4)</f>
        <v>0</v>
      </c>
      <c r="C145" s="12" t="str">
        <f>VLOOKUP(A145,Grundliste!$C144:$L309,5)</f>
        <v>Bad Wurzach</v>
      </c>
      <c r="D145" s="12">
        <f>VLOOKUP(A145,Grundliste!$C144:$L309,6)</f>
        <v>0</v>
      </c>
      <c r="E145" s="12">
        <f>VLOOKUP(A145,Grundliste!$C144:$L309,7)</f>
        <v>0</v>
      </c>
      <c r="F145" s="12">
        <f>VLOOKUP(A145,Grundliste!$C144:$L309,8)</f>
        <v>0</v>
      </c>
      <c r="G145" s="12">
        <f>VLOOKUP(A145,Grundliste!$C144:$L309,10)</f>
        <v>0</v>
      </c>
      <c r="H145" s="12"/>
    </row>
    <row r="146" spans="1:14" hidden="1" x14ac:dyDescent="0.25">
      <c r="A146" s="61">
        <f>Grundliste!C146</f>
        <v>1440</v>
      </c>
      <c r="B146" s="12">
        <f>VLOOKUP(A146,Grundliste!$C145:$L310,4)</f>
        <v>0</v>
      </c>
      <c r="C146" s="12" t="str">
        <f>VLOOKUP(A146,Grundliste!$C145:$L310,5)</f>
        <v>Überlingen/Bodensee</v>
      </c>
      <c r="D146" s="12">
        <f>VLOOKUP(A146,Grundliste!$C145:$L310,6)</f>
        <v>0</v>
      </c>
      <c r="E146" s="12">
        <f>VLOOKUP(A146,Grundliste!$C145:$L310,7)</f>
        <v>0</v>
      </c>
      <c r="F146" s="12">
        <f>VLOOKUP(A146,Grundliste!$C145:$L310,8)</f>
        <v>0</v>
      </c>
      <c r="G146" s="12">
        <f>VLOOKUP(A146,Grundliste!$C145:$L310,10)</f>
        <v>0</v>
      </c>
      <c r="H146" s="12"/>
    </row>
    <row r="147" spans="1:14" hidden="1" x14ac:dyDescent="0.25">
      <c r="A147" s="61">
        <f>Grundliste!C147</f>
        <v>1450</v>
      </c>
      <c r="B147" s="12">
        <f>VLOOKUP(A147,Grundliste!$C146:$L311,4)</f>
        <v>0</v>
      </c>
      <c r="C147" s="12" t="str">
        <f>VLOOKUP(A147,Grundliste!$C146:$L311,5)</f>
        <v>Uhldingen-Mühlhofen, Ortsteil Unteruhldingen,</v>
      </c>
      <c r="D147" s="12">
        <f>VLOOKUP(A147,Grundliste!$C146:$L311,6)</f>
        <v>0</v>
      </c>
      <c r="E147" s="12">
        <f>VLOOKUP(A147,Grundliste!$C146:$L311,7)</f>
        <v>0</v>
      </c>
      <c r="F147" s="12">
        <f>VLOOKUP(A147,Grundliste!$C146:$L311,8)</f>
        <v>0</v>
      </c>
      <c r="G147" s="12">
        <f>VLOOKUP(A147,Grundliste!$C146:$L311,10)</f>
        <v>0</v>
      </c>
      <c r="H147" s="12"/>
    </row>
    <row r="148" spans="1:14" hidden="1" x14ac:dyDescent="0.25">
      <c r="A148" s="61">
        <f>Grundliste!C148</f>
        <v>1460</v>
      </c>
      <c r="B148" s="12">
        <f>VLOOKUP(A148,Grundliste!$C147:$L312,4)</f>
        <v>0</v>
      </c>
      <c r="C148" s="12" t="str">
        <f>VLOOKUP(A148,Grundliste!$C147:$L312,5)</f>
        <v>Nürnberg</v>
      </c>
      <c r="D148" s="12">
        <f>VLOOKUP(A148,Grundliste!$C147:$L312,6)</f>
        <v>0</v>
      </c>
      <c r="E148" s="12">
        <f>VLOOKUP(A148,Grundliste!$C147:$L312,7)</f>
        <v>0</v>
      </c>
      <c r="F148" s="12">
        <f>VLOOKUP(A148,Grundliste!$C147:$L312,8)</f>
        <v>0</v>
      </c>
      <c r="G148" s="12">
        <f>VLOOKUP(A148,Grundliste!$C147:$L312,10)</f>
        <v>0</v>
      </c>
      <c r="H148" s="12"/>
    </row>
    <row r="149" spans="1:14" hidden="1" x14ac:dyDescent="0.25">
      <c r="A149" s="61">
        <f>Grundliste!C149</f>
        <v>1470</v>
      </c>
      <c r="B149" s="12">
        <f>VLOOKUP(A149,Grundliste!$C148:$L313,4)</f>
        <v>0</v>
      </c>
      <c r="C149" s="12" t="str">
        <f>VLOOKUP(A149,Grundliste!$C148:$L313,5)</f>
        <v>Oberasbach / Ortsteil Kreutles</v>
      </c>
      <c r="D149" s="12">
        <f>VLOOKUP(A149,Grundliste!$C148:$L313,6)</f>
        <v>0</v>
      </c>
      <c r="E149" s="12">
        <f>VLOOKUP(A149,Grundliste!$C148:$L313,7)</f>
        <v>0</v>
      </c>
      <c r="F149" s="12">
        <f>VLOOKUP(A149,Grundliste!$C148:$L313,8)</f>
        <v>0</v>
      </c>
      <c r="G149" s="12">
        <f>VLOOKUP(A149,Grundliste!$C148:$L313,10)</f>
        <v>0</v>
      </c>
      <c r="H149" s="12"/>
    </row>
    <row r="150" spans="1:14" hidden="1" x14ac:dyDescent="0.25">
      <c r="A150" s="61">
        <f>Grundliste!C150</f>
        <v>1480</v>
      </c>
      <c r="B150" s="12">
        <f>VLOOKUP(A150,Grundliste!$C149:$L314,4)</f>
        <v>0</v>
      </c>
      <c r="C150" s="12" t="str">
        <f>VLOOKUP(A150,Grundliste!$C149:$L314,5)</f>
        <v>Erlangen</v>
      </c>
      <c r="D150" s="12">
        <f>VLOOKUP(A150,Grundliste!$C149:$L314,6)</f>
        <v>0</v>
      </c>
      <c r="E150" s="12">
        <f>VLOOKUP(A150,Grundliste!$C149:$L314,7)</f>
        <v>0</v>
      </c>
      <c r="F150" s="12">
        <f>VLOOKUP(A150,Grundliste!$C149:$L314,8)</f>
        <v>0</v>
      </c>
      <c r="G150" s="12">
        <f>VLOOKUP(A150,Grundliste!$C149:$L314,10)</f>
        <v>0</v>
      </c>
      <c r="H150" s="12"/>
    </row>
    <row r="151" spans="1:14" x14ac:dyDescent="0.25">
      <c r="A151" s="61">
        <f>Grundliste!C151</f>
        <v>1490</v>
      </c>
      <c r="B151" s="12" t="s">
        <v>395</v>
      </c>
      <c r="C151" s="12" t="str">
        <f>VLOOKUP(A151,Grundliste!$C150:$L315,5)</f>
        <v>Spalt</v>
      </c>
      <c r="D151" s="12" t="str">
        <f>VLOOKUP(A151,Grundliste!$C150:$L315,6)</f>
        <v>Bayern</v>
      </c>
      <c r="E151" s="12" t="str">
        <f>VLOOKUP(A151,Grundliste!$C150:$L315,7)</f>
        <v>RH 13</v>
      </c>
      <c r="F151" s="12"/>
      <c r="G151" s="12" t="str">
        <f>VLOOKUP(A151,Grundliste!$C150:$L315,10)</f>
        <v>x</v>
      </c>
      <c r="H151" s="12" t="str">
        <f>Grundliste!E151</f>
        <v>Wochenend und Feiertagssperrung</v>
      </c>
      <c r="I151" t="str">
        <f>CONCATENATE(A151,",",B151,",",C151,",",D151,",",E151,",",F151)</f>
        <v>1490, ,Spalt,Bayern,RH 13,</v>
      </c>
      <c r="J151" t="str">
        <f>CONCATENATE("Streckensperrung: ",D151," ",C151," ",F151," ",E151," ",B151," ",TEXT(A151,"""#""00000"))</f>
        <v>Streckensperrung: Bayern Spalt  RH 13   #01490</v>
      </c>
      <c r="K151" t="str">
        <f>CONCATENATE("Streckensperrung: ",D151," ",C151," ",F151," ",E151," ",B151," - ",H151)</f>
        <v>Streckensperrung: Bayern Spalt  RH 13   - Wochenend und Feiertagssperrung</v>
      </c>
      <c r="L151" t="str">
        <f>CONCATENATE("Hier findest Du die Informationen zur Streckensperrung: ",D151," ",C151," ",F151," ",E151," ",B151," - ",H151)</f>
        <v>Hier findest Du die Informationen zur Streckensperrung: Bayern Spalt  RH 13   - Wochenend und Feiertagssperrung</v>
      </c>
      <c r="M151" t="str">
        <f>CONCATENATE(TEXT(A151,"""ID""00000"),"-",D151,"-",C151,"-",F151,"-",E151,"-",B151)</f>
        <v xml:space="preserve">ID01490-Bayern-Spalt--RH 13- </v>
      </c>
      <c r="N151" t="str">
        <f>SUBSTITUTE(SUBSTITUTE(SUBSTITUTE(SUBSTITUTE(SUBSTITUTE(SUBSTITUTE(LOWER(TRIM(M151)),"ä","ae"),"ö","oe"),"ü","ue"),"ß","ss"),"--","-")," ","_")</f>
        <v>id01490-bayern-spalt-rh_13-</v>
      </c>
    </row>
    <row r="152" spans="1:14" hidden="1" x14ac:dyDescent="0.25">
      <c r="A152" s="61">
        <f>Grundliste!C152</f>
        <v>1500</v>
      </c>
      <c r="B152" s="12">
        <f>VLOOKUP(A152,Grundliste!$C151:$L316,4)</f>
        <v>0</v>
      </c>
      <c r="C152" s="12" t="str">
        <f>VLOOKUP(A152,Grundliste!$C151:$L316,5)</f>
        <v>Dinkelsbühl</v>
      </c>
      <c r="D152" s="12">
        <f>VLOOKUP(A152,Grundliste!$C151:$L316,6)</f>
        <v>0</v>
      </c>
      <c r="E152" s="12">
        <f>VLOOKUP(A152,Grundliste!$C151:$L316,7)</f>
        <v>0</v>
      </c>
      <c r="F152" s="12">
        <f>VLOOKUP(A152,Grundliste!$C151:$L316,8)</f>
        <v>0</v>
      </c>
      <c r="G152" s="12">
        <f>VLOOKUP(A152,Grundliste!$C151:$L316,10)</f>
        <v>0</v>
      </c>
      <c r="H152" s="12"/>
    </row>
    <row r="153" spans="1:14" x14ac:dyDescent="0.25">
      <c r="A153" s="61">
        <f>Grundliste!C153</f>
        <v>1510</v>
      </c>
      <c r="B153" s="12" t="s">
        <v>395</v>
      </c>
      <c r="C153" s="12" t="str">
        <f>VLOOKUP(A153,Grundliste!$C152:$L317,5)</f>
        <v>Pappenheim</v>
      </c>
      <c r="D153" s="12" t="str">
        <f>VLOOKUP(A153,Grundliste!$C152:$L317,6)</f>
        <v>Bayern</v>
      </c>
      <c r="E153" s="12" t="str">
        <f>VLOOKUP(A153,Grundliste!$C152:$L317,7)</f>
        <v>S 2387</v>
      </c>
      <c r="F153" s="12"/>
      <c r="G153" s="12" t="str">
        <f>VLOOKUP(A153,Grundliste!$C152:$L317,10)</f>
        <v>x</v>
      </c>
      <c r="H153" s="12" t="str">
        <f>Grundliste!E153</f>
        <v>Vollsperrung</v>
      </c>
      <c r="I153" t="str">
        <f>CONCATENATE(A153,",",B153,",",C153,",",D153,",",E153,",",F153)</f>
        <v>1510, ,Pappenheim,Bayern,S 2387,</v>
      </c>
      <c r="J153" t="str">
        <f>CONCATENATE("Streckensperrung: ",D153," ",C153," ",F153," ",E153," ",B153," ",TEXT(A153,"""#""00000"))</f>
        <v>Streckensperrung: Bayern Pappenheim  S 2387   #01510</v>
      </c>
      <c r="K153" t="str">
        <f>CONCATENATE("Streckensperrung: ",D153," ",C153," ",F153," ",E153," ",B153," - ",H153)</f>
        <v>Streckensperrung: Bayern Pappenheim  S 2387   - Vollsperrung</v>
      </c>
      <c r="L153" t="str">
        <f>CONCATENATE("Hier findest Du die Informationen zur Streckensperrung: ",D153," ",C153," ",F153," ",E153," ",B153," - ",H153)</f>
        <v>Hier findest Du die Informationen zur Streckensperrung: Bayern Pappenheim  S 2387   - Vollsperrung</v>
      </c>
      <c r="M153" t="str">
        <f>CONCATENATE(TEXT(A153,"""ID""00000"),"-",D153,"-",C153,"-",F153,"-",E153,"-",B153)</f>
        <v xml:space="preserve">ID01510-Bayern-Pappenheim--S 2387- </v>
      </c>
      <c r="N153" t="str">
        <f>SUBSTITUTE(SUBSTITUTE(SUBSTITUTE(SUBSTITUTE(SUBSTITUTE(SUBSTITUTE(LOWER(TRIM(M153)),"ä","ae"),"ö","oe"),"ü","ue"),"ß","ss"),"--","-")," ","_")</f>
        <v>id01510-bayern-pappenheim-s_2387-</v>
      </c>
    </row>
    <row r="154" spans="1:14" hidden="1" x14ac:dyDescent="0.25">
      <c r="A154" s="61">
        <f>Grundliste!C154</f>
        <v>1520</v>
      </c>
      <c r="B154" s="12">
        <f>VLOOKUP(A154,Grundliste!$C153:$L318,4)</f>
        <v>0</v>
      </c>
      <c r="C154" s="12" t="str">
        <f>VLOOKUP(A154,Grundliste!$C153:$L318,5)</f>
        <v>Amberg</v>
      </c>
      <c r="D154" s="12">
        <f>VLOOKUP(A154,Grundliste!$C153:$L318,6)</f>
        <v>0</v>
      </c>
      <c r="E154" s="12">
        <f>VLOOKUP(A154,Grundliste!$C153:$L318,7)</f>
        <v>0</v>
      </c>
      <c r="F154" s="12">
        <f>VLOOKUP(A154,Grundliste!$C153:$L318,8)</f>
        <v>0</v>
      </c>
      <c r="G154" s="12">
        <f>VLOOKUP(A154,Grundliste!$C153:$L318,10)</f>
        <v>0</v>
      </c>
      <c r="H154" s="12"/>
    </row>
    <row r="155" spans="1:14" hidden="1" x14ac:dyDescent="0.25">
      <c r="A155" s="61">
        <f>Grundliste!C155</f>
        <v>1530</v>
      </c>
      <c r="B155" s="12">
        <f>VLOOKUP(A155,Grundliste!$C154:$L319,4)</f>
        <v>0</v>
      </c>
      <c r="C155" s="12" t="str">
        <f>VLOOKUP(A155,Grundliste!$C154:$L319,5)</f>
        <v>Riedenburg</v>
      </c>
      <c r="D155" s="12">
        <f>VLOOKUP(A155,Grundliste!$C154:$L319,6)</f>
        <v>0</v>
      </c>
      <c r="E155" s="12">
        <f>VLOOKUP(A155,Grundliste!$C154:$L319,7)</f>
        <v>0</v>
      </c>
      <c r="F155" s="12">
        <f>VLOOKUP(A155,Grundliste!$C154:$L319,8)</f>
        <v>0</v>
      </c>
      <c r="G155" s="12">
        <f>VLOOKUP(A155,Grundliste!$C154:$L319,10)</f>
        <v>0</v>
      </c>
      <c r="H155" s="12"/>
    </row>
    <row r="156" spans="1:14" hidden="1" x14ac:dyDescent="0.25">
      <c r="A156" s="61">
        <f>Grundliste!C156</f>
        <v>1540</v>
      </c>
      <c r="B156" s="12">
        <f>VLOOKUP(A156,Grundliste!$C155:$L320,4)</f>
        <v>0</v>
      </c>
      <c r="C156" s="12" t="str">
        <f>VLOOKUP(A156,Grundliste!$C155:$L320,5)</f>
        <v>Cham</v>
      </c>
      <c r="D156" s="12">
        <f>VLOOKUP(A156,Grundliste!$C155:$L320,6)</f>
        <v>0</v>
      </c>
      <c r="E156" s="12">
        <f>VLOOKUP(A156,Grundliste!$C155:$L320,7)</f>
        <v>0</v>
      </c>
      <c r="F156" s="12">
        <f>VLOOKUP(A156,Grundliste!$C155:$L320,8)</f>
        <v>0</v>
      </c>
      <c r="G156" s="12">
        <f>VLOOKUP(A156,Grundliste!$C155:$L320,10)</f>
        <v>0</v>
      </c>
      <c r="H156" s="12"/>
    </row>
    <row r="157" spans="1:14" hidden="1" x14ac:dyDescent="0.25">
      <c r="A157" s="61">
        <f>Grundliste!C157</f>
        <v>1550</v>
      </c>
      <c r="B157" s="12">
        <f>VLOOKUP(A157,Grundliste!$C156:$L321,4)</f>
        <v>0</v>
      </c>
      <c r="C157" s="12" t="str">
        <f>VLOOKUP(A157,Grundliste!$C156:$L321,5)</f>
        <v>Bodenmais</v>
      </c>
      <c r="D157" s="12">
        <f>VLOOKUP(A157,Grundliste!$C156:$L321,6)</f>
        <v>0</v>
      </c>
      <c r="E157" s="12">
        <f>VLOOKUP(A157,Grundliste!$C156:$L321,7)</f>
        <v>0</v>
      </c>
      <c r="F157" s="12">
        <f>VLOOKUP(A157,Grundliste!$C156:$L321,8)</f>
        <v>0</v>
      </c>
      <c r="G157" s="12">
        <f>VLOOKUP(A157,Grundliste!$C156:$L321,10)</f>
        <v>0</v>
      </c>
      <c r="H157" s="12"/>
    </row>
    <row r="158" spans="1:14" x14ac:dyDescent="0.25">
      <c r="A158" s="61">
        <f>Grundliste!C158</f>
        <v>1560</v>
      </c>
      <c r="B158" s="12" t="s">
        <v>395</v>
      </c>
      <c r="C158" s="12" t="str">
        <f>VLOOKUP(A158,Grundliste!$C157:$L322,5)</f>
        <v>Hummeltal</v>
      </c>
      <c r="D158" s="12" t="str">
        <f>VLOOKUP(A158,Grundliste!$C157:$L322,6)</f>
        <v>Bayern</v>
      </c>
      <c r="E158" s="12" t="str">
        <f>VLOOKUP(A158,Grundliste!$C157:$L322,7)</f>
        <v>L 2163</v>
      </c>
      <c r="F158" s="12"/>
      <c r="G158" s="12" t="str">
        <f>VLOOKUP(A158,Grundliste!$C157:$L322,10)</f>
        <v>x</v>
      </c>
      <c r="H158" s="12" t="str">
        <f>Grundliste!E158</f>
        <v>Vollsperrung</v>
      </c>
      <c r="I158" t="str">
        <f>CONCATENATE(A158,",",B158,",",C158,",",D158,",",E158,",",F158)</f>
        <v>1560, ,Hummeltal,Bayern,L 2163,</v>
      </c>
      <c r="J158" t="str">
        <f>CONCATENATE("Streckensperrung: ",D158," ",C158," ",F158," ",E158," ",B158," ",TEXT(A158,"""#""00000"))</f>
        <v>Streckensperrung: Bayern Hummeltal  L 2163   #01560</v>
      </c>
      <c r="K158" t="str">
        <f>CONCATENATE("Streckensperrung: ",D158," ",C158," ",F158," ",E158," ",B158," - ",H158)</f>
        <v>Streckensperrung: Bayern Hummeltal  L 2163   - Vollsperrung</v>
      </c>
      <c r="L158" t="str">
        <f>CONCATENATE("Hier findest Du die Informationen zur Streckensperrung: ",D158," ",C158," ",F158," ",E158," ",B158," - ",H158)</f>
        <v>Hier findest Du die Informationen zur Streckensperrung: Bayern Hummeltal  L 2163   - Vollsperrung</v>
      </c>
      <c r="M158" t="str">
        <f>CONCATENATE(TEXT(A158,"""ID""00000"),"-",D158,"-",C158,"-",F158,"-",E158,"-",B158)</f>
        <v xml:space="preserve">ID01560-Bayern-Hummeltal--L 2163- </v>
      </c>
      <c r="N158" t="str">
        <f>SUBSTITUTE(SUBSTITUTE(SUBSTITUTE(SUBSTITUTE(SUBSTITUTE(SUBSTITUTE(LOWER(TRIM(M158)),"ä","ae"),"ö","oe"),"ü","ue"),"ß","ss"),"--","-")," ","_")</f>
        <v>id01560-bayern-hummeltal-l_2163-</v>
      </c>
    </row>
    <row r="159" spans="1:14" x14ac:dyDescent="0.25">
      <c r="A159" s="61">
        <f>Grundliste!C159</f>
        <v>1570</v>
      </c>
      <c r="B159" s="37" t="s">
        <v>405</v>
      </c>
      <c r="C159" s="12" t="str">
        <f>VLOOKUP(A159,Grundliste!$C158:$L323,5)</f>
        <v>Scheßlitz</v>
      </c>
      <c r="D159" s="12" t="str">
        <f>VLOOKUP(A159,Grundliste!$C158:$L323,6)</f>
        <v>Bayern</v>
      </c>
      <c r="E159" s="12" t="str">
        <f>VLOOKUP(A159,Grundliste!$C158:$L323,7)</f>
        <v>B 22</v>
      </c>
      <c r="F159" s="12"/>
      <c r="G159" s="12" t="str">
        <f>VLOOKUP(A159,Grundliste!$C158:$L323,10)</f>
        <v>x</v>
      </c>
      <c r="H159" s="12" t="str">
        <f>Grundliste!E159</f>
        <v>Wochenend und Feiertagssperrung</v>
      </c>
      <c r="I159" t="str">
        <f>CONCATENATE(A159,",",B159,",",C159,",",D159,",",E159,",",F159)</f>
        <v>1570,Würgauer Berg,Scheßlitz,Bayern,B 22,</v>
      </c>
      <c r="J159" t="str">
        <f>CONCATENATE("Streckensperrung: ",D159," ",C159," ",F159," ",E159," ",B159," ",TEXT(A159,"""#""00000"))</f>
        <v>Streckensperrung: Bayern Scheßlitz  B 22 Würgauer Berg #01570</v>
      </c>
      <c r="K159" t="str">
        <f>CONCATENATE("Streckensperrung: ",D159," ",C159," ",F159," ",E159," ",B159," - ",H159)</f>
        <v>Streckensperrung: Bayern Scheßlitz  B 22 Würgauer Berg - Wochenend und Feiertagssperrung</v>
      </c>
      <c r="L159" t="str">
        <f>CONCATENATE("Hier findest Du die Informationen zur Streckensperrung: ",D159," ",C159," ",F159," ",E159," ",B159," - ",H159)</f>
        <v>Hier findest Du die Informationen zur Streckensperrung: Bayern Scheßlitz  B 22 Würgauer Berg - Wochenend und Feiertagssperrung</v>
      </c>
      <c r="M159" t="str">
        <f>CONCATENATE(TEXT(A159,"""ID""00000"),"-",D159,"-",C159,"-",F159,"-",E159,"-",B159)</f>
        <v>ID01570-Bayern-Scheßlitz--B 22-Würgauer Berg</v>
      </c>
      <c r="N159" t="str">
        <f>SUBSTITUTE(SUBSTITUTE(SUBSTITUTE(SUBSTITUTE(SUBSTITUTE(SUBSTITUTE(LOWER(TRIM(M159)),"ä","ae"),"ö","oe"),"ü","ue"),"ß","ss"),"--","-")," ","_")</f>
        <v>id01570-bayern-schesslitz-b_22-wuergauer_berg</v>
      </c>
    </row>
    <row r="160" spans="1:14" hidden="1" x14ac:dyDescent="0.25">
      <c r="A160" s="61">
        <f>Grundliste!C160</f>
        <v>1580</v>
      </c>
      <c r="B160" s="12">
        <f>VLOOKUP(A160,Grundliste!$C159:$L324,4)</f>
        <v>0</v>
      </c>
      <c r="C160" s="12" t="str">
        <f>VLOOKUP(A160,Grundliste!$C159:$L324,5)</f>
        <v>Würzburg</v>
      </c>
      <c r="D160" s="12">
        <f>VLOOKUP(A160,Grundliste!$C159:$L324,6)</f>
        <v>0</v>
      </c>
      <c r="E160" s="12">
        <f>VLOOKUP(A160,Grundliste!$C159:$L324,7)</f>
        <v>0</v>
      </c>
      <c r="F160" s="12">
        <f>VLOOKUP(A160,Grundliste!$C159:$L324,8)</f>
        <v>0</v>
      </c>
      <c r="G160" s="12">
        <f>VLOOKUP(A160,Grundliste!$C159:$L324,10)</f>
        <v>0</v>
      </c>
      <c r="H160" s="12"/>
    </row>
    <row r="161" spans="1:8" hidden="1" x14ac:dyDescent="0.25">
      <c r="A161" s="61">
        <f>Grundliste!C161</f>
        <v>1590</v>
      </c>
      <c r="B161" s="12">
        <f>VLOOKUP(A161,Grundliste!$C160:$L325,4)</f>
        <v>0</v>
      </c>
      <c r="C161" s="12" t="str">
        <f>VLOOKUP(A161,Grundliste!$C160:$L325,5)</f>
        <v>Bad Königshofen i. Grabfeld</v>
      </c>
      <c r="D161" s="12">
        <f>VLOOKUP(A161,Grundliste!$C160:$L325,6)</f>
        <v>0</v>
      </c>
      <c r="E161" s="12">
        <f>VLOOKUP(A161,Grundliste!$C160:$L325,7)</f>
        <v>0</v>
      </c>
      <c r="F161" s="12">
        <f>VLOOKUP(A161,Grundliste!$C160:$L325,8)</f>
        <v>0</v>
      </c>
      <c r="G161" s="12">
        <f>VLOOKUP(A161,Grundliste!$C160:$L325,10)</f>
        <v>0</v>
      </c>
      <c r="H161" s="12"/>
    </row>
    <row r="162" spans="1:8" hidden="1" x14ac:dyDescent="0.25">
      <c r="A162" s="61">
        <f>Grundliste!C162</f>
        <v>1600</v>
      </c>
      <c r="B162" s="12">
        <f>VLOOKUP(A162,Grundliste!$C161:$L326,4)</f>
        <v>0</v>
      </c>
      <c r="C162" s="12" t="str">
        <f>VLOOKUP(A162,Grundliste!$C161:$L326,5)</f>
        <v>Bad Bocklet</v>
      </c>
      <c r="D162" s="12">
        <f>VLOOKUP(A162,Grundliste!$C161:$L326,6)</f>
        <v>0</v>
      </c>
      <c r="E162" s="12">
        <f>VLOOKUP(A162,Grundliste!$C161:$L326,7)</f>
        <v>0</v>
      </c>
      <c r="F162" s="12">
        <f>VLOOKUP(A162,Grundliste!$C161:$L326,8)</f>
        <v>0</v>
      </c>
      <c r="G162" s="12">
        <f>VLOOKUP(A162,Grundliste!$C161:$L326,10)</f>
        <v>0</v>
      </c>
      <c r="H162" s="12"/>
    </row>
    <row r="163" spans="1:8" hidden="1" x14ac:dyDescent="0.25">
      <c r="A163" s="61">
        <f>Grundliste!C163</f>
        <v>1610</v>
      </c>
      <c r="B163" s="12">
        <f>VLOOKUP(A163,Grundliste!$C162:$L327,4)</f>
        <v>0</v>
      </c>
      <c r="C163" s="12" t="str">
        <f>VLOOKUP(A163,Grundliste!$C162:$L327,5)</f>
        <v>Bad Brückenau</v>
      </c>
      <c r="D163" s="12">
        <f>VLOOKUP(A163,Grundliste!$C162:$L327,6)</f>
        <v>0</v>
      </c>
      <c r="E163" s="12">
        <f>VLOOKUP(A163,Grundliste!$C162:$L327,7)</f>
        <v>0</v>
      </c>
      <c r="F163" s="12">
        <f>VLOOKUP(A163,Grundliste!$C162:$L327,8)</f>
        <v>0</v>
      </c>
      <c r="G163" s="12">
        <f>VLOOKUP(A163,Grundliste!$C162:$L327,10)</f>
        <v>0</v>
      </c>
      <c r="H163" s="12"/>
    </row>
    <row r="164" spans="1:8" hidden="1" x14ac:dyDescent="0.25">
      <c r="A164" s="61">
        <f>Grundliste!C164</f>
        <v>1620</v>
      </c>
      <c r="B164" s="12">
        <f>VLOOKUP(A164,Grundliste!$C163:$L328,4)</f>
        <v>0</v>
      </c>
      <c r="C164" s="12" t="str">
        <f>VLOOKUP(A164,Grundliste!$C163:$L328,5)</f>
        <v>Bad Brückenau</v>
      </c>
      <c r="D164" s="12">
        <f>VLOOKUP(A164,Grundliste!$C163:$L328,6)</f>
        <v>0</v>
      </c>
      <c r="E164" s="12">
        <f>VLOOKUP(A164,Grundliste!$C163:$L328,7)</f>
        <v>0</v>
      </c>
      <c r="F164" s="12">
        <f>VLOOKUP(A164,Grundliste!$C163:$L328,8)</f>
        <v>0</v>
      </c>
      <c r="G164" s="12">
        <f>VLOOKUP(A164,Grundliste!$C163:$L328,10)</f>
        <v>0</v>
      </c>
      <c r="H164" s="12"/>
    </row>
    <row r="165" spans="1:8" hidden="1" x14ac:dyDescent="0.25">
      <c r="A165" s="61">
        <f>Grundliste!C165</f>
        <v>1630</v>
      </c>
      <c r="B165" s="12">
        <f>VLOOKUP(A165,Grundliste!$C164:$L329,4)</f>
        <v>0</v>
      </c>
      <c r="C165" s="12" t="str">
        <f>VLOOKUP(A165,Grundliste!$C164:$L329,5)</f>
        <v>Bad Brückenau</v>
      </c>
      <c r="D165" s="12">
        <f>VLOOKUP(A165,Grundliste!$C164:$L329,6)</f>
        <v>0</v>
      </c>
      <c r="E165" s="12">
        <f>VLOOKUP(A165,Grundliste!$C164:$L329,7)</f>
        <v>0</v>
      </c>
      <c r="F165" s="12">
        <f>VLOOKUP(A165,Grundliste!$C164:$L329,8)</f>
        <v>0</v>
      </c>
      <c r="G165" s="12">
        <f>VLOOKUP(A165,Grundliste!$C164:$L329,10)</f>
        <v>0</v>
      </c>
      <c r="H165" s="12"/>
    </row>
    <row r="166" spans="1:8" hidden="1" x14ac:dyDescent="0.25">
      <c r="A166" s="61">
        <f>Grundliste!C166</f>
        <v>1640</v>
      </c>
      <c r="B166" s="12">
        <f>VLOOKUP(A166,Grundliste!$C165:$L330,4)</f>
        <v>0</v>
      </c>
      <c r="C166" s="12" t="str">
        <f>VLOOKUP(A166,Grundliste!$C165:$L330,5)</f>
        <v>Bad Mergentheim</v>
      </c>
      <c r="D166" s="12">
        <f>VLOOKUP(A166,Grundliste!$C165:$L330,6)</f>
        <v>0</v>
      </c>
      <c r="E166" s="12">
        <f>VLOOKUP(A166,Grundliste!$C165:$L330,7)</f>
        <v>0</v>
      </c>
      <c r="F166" s="12">
        <f>VLOOKUP(A166,Grundliste!$C165:$L330,8)</f>
        <v>0</v>
      </c>
      <c r="G166" s="12">
        <f>VLOOKUP(A166,Grundliste!$C165:$L330,10)</f>
        <v>0</v>
      </c>
      <c r="H166" s="12"/>
    </row>
    <row r="167" spans="1:8" hidden="1" x14ac:dyDescent="0.25">
      <c r="A167" s="61">
        <f>Grundliste!C167</f>
        <v>1650</v>
      </c>
      <c r="B167" s="12">
        <f>VLOOKUP(A167,Grundliste!$C166:$L331,4)</f>
        <v>0</v>
      </c>
      <c r="C167" s="12">
        <f>VLOOKUP(A167,Grundliste!$C166:$L331,5)</f>
        <v>0</v>
      </c>
      <c r="D167" s="12">
        <f>VLOOKUP(A167,Grundliste!$C166:$L331,6)</f>
        <v>0</v>
      </c>
      <c r="E167" s="12">
        <f>VLOOKUP(A167,Grundliste!$C166:$L331,7)</f>
        <v>0</v>
      </c>
      <c r="F167" s="12">
        <f>VLOOKUP(A167,Grundliste!$C166:$L331,8)</f>
        <v>0</v>
      </c>
      <c r="G167" s="12">
        <f>VLOOKUP(A167,Grundliste!$C166:$L331,10)</f>
        <v>0</v>
      </c>
      <c r="H167" s="12"/>
    </row>
    <row r="168" spans="1:8" hidden="1" x14ac:dyDescent="0.25"/>
    <row r="169" spans="1:8" hidden="1" x14ac:dyDescent="0.25"/>
    <row r="170" spans="1:8" hidden="1" x14ac:dyDescent="0.25"/>
    <row r="171" spans="1:8" hidden="1" x14ac:dyDescent="0.25"/>
    <row r="172" spans="1:8" hidden="1" x14ac:dyDescent="0.25"/>
    <row r="173" spans="1:8" hidden="1" x14ac:dyDescent="0.25"/>
    <row r="174" spans="1:8" hidden="1" x14ac:dyDescent="0.25"/>
  </sheetData>
  <autoFilter ref="A1:I174">
    <filterColumn colId="6">
      <filters>
        <filter val="x"/>
      </filters>
    </filterColumn>
  </autoFilter>
  <phoneticPr fontId="15" type="noConversion"/>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Grundliste</vt:lpstr>
      <vt:lpstr>Dateiname_Pfad_Metadaten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dc:creator>
  <cp:lastModifiedBy>Michael Bojert</cp:lastModifiedBy>
  <dcterms:created xsi:type="dcterms:W3CDTF">2018-01-28T14:48:07Z</dcterms:created>
  <dcterms:modified xsi:type="dcterms:W3CDTF">2019-12-04T16:56:39Z</dcterms:modified>
</cp:coreProperties>
</file>